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90" windowWidth="22845" windowHeight="8835"/>
  </bookViews>
  <sheets>
    <sheet name="ОЦЕНКА АПП ноябрь" sheetId="1" r:id="rId1"/>
  </sheets>
  <externalReferences>
    <externalReference r:id="rId2"/>
    <externalReference r:id="rId3"/>
  </externalReferences>
  <definedNames>
    <definedName name="_xlnm._FilterDatabase" localSheetId="0" hidden="1">'ОЦЕНКА АПП ноябрь'!$A$13:$K$13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ноябрь'!$9:$13</definedName>
    <definedName name="_xlnm.Print_Area" localSheetId="0">'ОЦЕНКА АПП ноябрь'!$A$5:$K$60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60" i="1" l="1"/>
  <c r="F60" i="1"/>
  <c r="E59" i="1"/>
  <c r="G59" i="1" s="1"/>
  <c r="H59" i="1" s="1"/>
  <c r="I59" i="1" s="1"/>
  <c r="E58" i="1"/>
  <c r="G58" i="1" s="1"/>
  <c r="H58" i="1" s="1"/>
  <c r="I58" i="1" s="1"/>
  <c r="A58" i="1"/>
  <c r="A59" i="1" s="1"/>
  <c r="E57" i="1"/>
  <c r="G57" i="1" s="1"/>
  <c r="H57" i="1" s="1"/>
  <c r="I57" i="1" s="1"/>
  <c r="E56" i="1"/>
  <c r="G56" i="1" s="1"/>
  <c r="H56" i="1" s="1"/>
  <c r="I56" i="1" s="1"/>
  <c r="D55" i="1"/>
  <c r="E55" i="1" s="1"/>
  <c r="G55" i="1" s="1"/>
  <c r="H55" i="1" s="1"/>
  <c r="I55" i="1" s="1"/>
  <c r="E54" i="1"/>
  <c r="G54" i="1" s="1"/>
  <c r="H54" i="1" s="1"/>
  <c r="I54" i="1" s="1"/>
  <c r="D54" i="1"/>
  <c r="E53" i="1"/>
  <c r="G53" i="1" s="1"/>
  <c r="H53" i="1" s="1"/>
  <c r="I53" i="1" s="1"/>
  <c r="E52" i="1"/>
  <c r="G52" i="1" s="1"/>
  <c r="H52" i="1" s="1"/>
  <c r="I52" i="1" s="1"/>
  <c r="E51" i="1"/>
  <c r="G51" i="1" s="1"/>
  <c r="H51" i="1" s="1"/>
  <c r="I51" i="1" s="1"/>
  <c r="D50" i="1"/>
  <c r="E50" i="1" s="1"/>
  <c r="G50" i="1" s="1"/>
  <c r="H50" i="1" s="1"/>
  <c r="I50" i="1" s="1"/>
  <c r="D49" i="1"/>
  <c r="E49" i="1" s="1"/>
  <c r="G49" i="1" s="1"/>
  <c r="H49" i="1" s="1"/>
  <c r="I49" i="1" s="1"/>
  <c r="E48" i="1"/>
  <c r="G48" i="1" s="1"/>
  <c r="H48" i="1" s="1"/>
  <c r="I48" i="1" s="1"/>
  <c r="K48" i="1" s="1"/>
  <c r="G47" i="1"/>
  <c r="H47" i="1" s="1"/>
  <c r="I47" i="1" s="1"/>
  <c r="E47" i="1"/>
  <c r="E46" i="1"/>
  <c r="G46" i="1" s="1"/>
  <c r="H46" i="1" s="1"/>
  <c r="I46" i="1" s="1"/>
  <c r="E45" i="1"/>
  <c r="G45" i="1" s="1"/>
  <c r="H45" i="1" s="1"/>
  <c r="I45" i="1" s="1"/>
  <c r="E44" i="1"/>
  <c r="G44" i="1" s="1"/>
  <c r="H44" i="1" s="1"/>
  <c r="I44" i="1" s="1"/>
  <c r="K44" i="1" s="1"/>
  <c r="E43" i="1"/>
  <c r="G43" i="1" s="1"/>
  <c r="H43" i="1" s="1"/>
  <c r="I43" i="1" s="1"/>
  <c r="E42" i="1"/>
  <c r="G42" i="1" s="1"/>
  <c r="H42" i="1" s="1"/>
  <c r="I42" i="1" s="1"/>
  <c r="E41" i="1"/>
  <c r="G41" i="1" s="1"/>
  <c r="H41" i="1" s="1"/>
  <c r="I41" i="1" s="1"/>
  <c r="E40" i="1"/>
  <c r="G40" i="1" s="1"/>
  <c r="H40" i="1" s="1"/>
  <c r="I40" i="1" s="1"/>
  <c r="K40" i="1" s="1"/>
  <c r="D39" i="1"/>
  <c r="E39" i="1" s="1"/>
  <c r="G39" i="1" s="1"/>
  <c r="H39" i="1" s="1"/>
  <c r="I39" i="1" s="1"/>
  <c r="D38" i="1"/>
  <c r="E38" i="1" s="1"/>
  <c r="G38" i="1" s="1"/>
  <c r="H38" i="1" s="1"/>
  <c r="I38" i="1" s="1"/>
  <c r="E37" i="1"/>
  <c r="G37" i="1" s="1"/>
  <c r="H37" i="1" s="1"/>
  <c r="I37" i="1" s="1"/>
  <c r="E36" i="1"/>
  <c r="G36" i="1" s="1"/>
  <c r="H36" i="1" s="1"/>
  <c r="I36" i="1" s="1"/>
  <c r="E35" i="1"/>
  <c r="G35" i="1" s="1"/>
  <c r="H35" i="1" s="1"/>
  <c r="I35" i="1" s="1"/>
  <c r="G34" i="1"/>
  <c r="H34" i="1" s="1"/>
  <c r="I34" i="1" s="1"/>
  <c r="K34" i="1" s="1"/>
  <c r="E34" i="1"/>
  <c r="E33" i="1"/>
  <c r="G33" i="1" s="1"/>
  <c r="H33" i="1" s="1"/>
  <c r="I33" i="1" s="1"/>
  <c r="E32" i="1"/>
  <c r="G32" i="1" s="1"/>
  <c r="H32" i="1" s="1"/>
  <c r="I32" i="1" s="1"/>
  <c r="E31" i="1"/>
  <c r="G31" i="1" s="1"/>
  <c r="H31" i="1" s="1"/>
  <c r="I31" i="1" s="1"/>
  <c r="E30" i="1"/>
  <c r="G30" i="1" s="1"/>
  <c r="H30" i="1" s="1"/>
  <c r="I30" i="1" s="1"/>
  <c r="E29" i="1"/>
  <c r="G29" i="1" s="1"/>
  <c r="H29" i="1" s="1"/>
  <c r="I29" i="1" s="1"/>
  <c r="K29" i="1" s="1"/>
  <c r="E28" i="1"/>
  <c r="G28" i="1" s="1"/>
  <c r="H28" i="1" s="1"/>
  <c r="I28" i="1" s="1"/>
  <c r="K28" i="1" s="1"/>
  <c r="E27" i="1"/>
  <c r="G27" i="1" s="1"/>
  <c r="H27" i="1" s="1"/>
  <c r="I27" i="1" s="1"/>
  <c r="E26" i="1"/>
  <c r="G26" i="1" s="1"/>
  <c r="H26" i="1" s="1"/>
  <c r="I26" i="1" s="1"/>
  <c r="E25" i="1"/>
  <c r="G25" i="1" s="1"/>
  <c r="H25" i="1" s="1"/>
  <c r="I25" i="1" s="1"/>
  <c r="K25" i="1" s="1"/>
  <c r="E24" i="1"/>
  <c r="G24" i="1" s="1"/>
  <c r="H24" i="1" s="1"/>
  <c r="I24" i="1" s="1"/>
  <c r="E23" i="1"/>
  <c r="G23" i="1" s="1"/>
  <c r="H23" i="1" s="1"/>
  <c r="I23" i="1" s="1"/>
  <c r="E22" i="1"/>
  <c r="G22" i="1" s="1"/>
  <c r="H22" i="1" s="1"/>
  <c r="I22" i="1" s="1"/>
  <c r="E21" i="1"/>
  <c r="G21" i="1" s="1"/>
  <c r="H21" i="1" s="1"/>
  <c r="I21" i="1" s="1"/>
  <c r="E20" i="1"/>
  <c r="G20" i="1" s="1"/>
  <c r="H20" i="1" s="1"/>
  <c r="I20" i="1" s="1"/>
  <c r="E19" i="1"/>
  <c r="G19" i="1" s="1"/>
  <c r="H19" i="1" s="1"/>
  <c r="I19" i="1" s="1"/>
  <c r="E18" i="1"/>
  <c r="G18" i="1" s="1"/>
  <c r="H18" i="1" s="1"/>
  <c r="I18" i="1" s="1"/>
  <c r="E17" i="1"/>
  <c r="G17" i="1" s="1"/>
  <c r="H17" i="1" s="1"/>
  <c r="I17" i="1" s="1"/>
  <c r="E16" i="1"/>
  <c r="G16" i="1" s="1"/>
  <c r="H16" i="1" s="1"/>
  <c r="I16" i="1" s="1"/>
  <c r="E15" i="1"/>
  <c r="G15" i="1" s="1"/>
  <c r="H15" i="1" s="1"/>
  <c r="I15" i="1" s="1"/>
  <c r="E14" i="1"/>
  <c r="E60" i="1" l="1"/>
  <c r="G14" i="1"/>
  <c r="H14" i="1" s="1"/>
  <c r="I14" i="1" s="1"/>
  <c r="K14" i="1" s="1"/>
  <c r="K21" i="1"/>
  <c r="K24" i="1"/>
  <c r="K30" i="1"/>
  <c r="K36" i="1"/>
  <c r="K16" i="1"/>
  <c r="K18" i="1"/>
  <c r="K31" i="1"/>
  <c r="K33" i="1"/>
  <c r="K49" i="1"/>
  <c r="K17" i="1"/>
  <c r="K19" i="1"/>
  <c r="K22" i="1"/>
  <c r="K26" i="1"/>
  <c r="K50" i="1"/>
  <c r="K15" i="1"/>
  <c r="K20" i="1"/>
  <c r="K23" i="1"/>
  <c r="K27" i="1"/>
  <c r="K35" i="1"/>
  <c r="K32" i="1"/>
  <c r="K37" i="1"/>
  <c r="K39" i="1"/>
  <c r="K46" i="1"/>
  <c r="K42" i="1"/>
  <c r="K52" i="1"/>
  <c r="K58" i="1"/>
  <c r="K45" i="1"/>
  <c r="K47" i="1"/>
  <c r="K56" i="1"/>
  <c r="K59" i="1"/>
  <c r="K43" i="1"/>
  <c r="K51" i="1"/>
  <c r="K53" i="1"/>
  <c r="K54" i="1"/>
  <c r="K55" i="1"/>
  <c r="K57" i="1"/>
  <c r="K41" i="1"/>
  <c r="K38" i="1"/>
  <c r="D60" i="1"/>
  <c r="K60" i="1" l="1"/>
</calcChain>
</file>

<file path=xl/sharedStrings.xml><?xml version="1.0" encoding="utf-8"?>
<sst xmlns="http://schemas.openxmlformats.org/spreadsheetml/2006/main" count="65" uniqueCount="65">
  <si>
    <t xml:space="preserve">СОГЛАСОВАНО 
И.о. министра здравоохранения Хабаровского края 
____________________И.Н. Радомская 
  29.08.2017 
</t>
  </si>
  <si>
    <t xml:space="preserve">СОГЛАСОВАНО 
Директор ХКФОМС
____________________Е.В. Пузакова
29.08.2017 
</t>
  </si>
  <si>
    <t>Расчет  стимулирующей части финансового обеспечения амбулаторно-поликлинической помощи по
 подушевому нормативу финансирования за ноябрь 2019 года.</t>
  </si>
  <si>
    <t>№ п.п.</t>
  </si>
  <si>
    <t xml:space="preserve">№ в едином реестре МО </t>
  </si>
  <si>
    <t>Наименование МО</t>
  </si>
  <si>
    <t>Показатель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</si>
  <si>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</si>
  <si>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</si>
  <si>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</si>
  <si>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</si>
  <si>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Выполнение планового задания по обращению по заболеванию (%), за январь-сентябрь 2019 г.</t>
  </si>
  <si>
    <t>план год</t>
  </si>
  <si>
    <t>план</t>
  </si>
  <si>
    <t xml:space="preserve">факт </t>
  </si>
  <si>
    <t xml:space="preserve">Значение показателя по итогам отчетного периода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</si>
  <si>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</si>
  <si>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</si>
  <si>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</si>
  <si>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</si>
  <si>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</si>
  <si>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</si>
  <si>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</si>
  <si>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</si>
  <si>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</si>
  <si>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</si>
  <si>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</si>
  <si>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</si>
  <si>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</si>
  <si>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</si>
  <si>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</si>
  <si>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</si>
  <si>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</si>
  <si>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</si>
  <si>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</si>
  <si>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</si>
  <si>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 xml:space="preserve">ЧУЗ "КБ "РЖД-Медицина" г. Хабаровск"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</si>
  <si>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</si>
  <si>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</si>
  <si>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</si>
  <si>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</si>
  <si>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</si>
  <si>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</si>
  <si>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</si>
  <si>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</si>
  <si>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</si>
  <si>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</si>
  <si>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</si>
  <si>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</si>
  <si>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ЧУЗ "КБ РЖД-Медицина" г.Комсомольск-на-Амуре"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</si>
  <si>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</si>
  <si>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</si>
  <si>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</si>
  <si>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</si>
  <si>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</si>
  <si>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</si>
  <si>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</si>
  <si>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</si>
  <si>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</si>
  <si>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</si>
  <si>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</si>
  <si>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</si>
  <si>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</si>
  <si>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</si>
  <si>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 xml:space="preserve"> Приложение №8
 к Решению Комиссии по разработке ТП ОМС 
от  09.12.2019 №10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</si>
</sst>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_р_._-;\-* #,##0.0_р_._-;_-* &quot;-&quot;??_р_._-;_-@_-"/>
    <numFmt numFmtId="166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7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8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4" fillId="0" borderId="0" xfId="0" applyFont="1" applyFill="1"/>
    <xf numFmtId="0" fontId="6" fillId="0" borderId="0" xfId="2" applyFont="1" applyFill="1" applyAlignment="1">
      <alignment wrapText="1"/>
    </xf>
    <xf numFmtId="0" fontId="6" fillId="0" borderId="0" xfId="2" applyFont="1" applyFill="1" applyAlignment="1"/>
    <xf numFmtId="0" fontId="8" fillId="0" borderId="0" xfId="2" applyFont="1" applyFill="1" applyAlignment="1">
      <alignment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8" fillId="0" borderId="0" xfId="2" applyFont="1" applyFill="1" applyAlignment="1">
      <alignment horizontal="center"/>
    </xf>
    <xf numFmtId="0" fontId="8" fillId="0" borderId="0" xfId="2" applyFont="1" applyFill="1" applyAlignment="1">
      <alignment horizontal="center" wrapText="1"/>
    </xf>
    <xf numFmtId="0" fontId="13" fillId="0" borderId="6" xfId="2" applyFont="1" applyFill="1" applyBorder="1" applyAlignment="1">
      <alignment horizontal="center" vertical="center" wrapText="1"/>
    </xf>
    <xf numFmtId="0" fontId="13" fillId="0" borderId="17" xfId="2" applyFont="1" applyFill="1" applyBorder="1" applyAlignment="1">
      <alignment horizontal="center" vertical="center" wrapText="1"/>
    </xf>
    <xf numFmtId="0" fontId="13" fillId="0" borderId="18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14" fillId="0" borderId="17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14" fillId="0" borderId="22" xfId="2" applyFont="1" applyFill="1" applyBorder="1" applyAlignment="1">
      <alignment horizontal="center" vertical="center" wrapText="1"/>
    </xf>
    <xf numFmtId="0" fontId="14" fillId="0" borderId="23" xfId="2" applyFont="1" applyFill="1" applyBorder="1" applyAlignment="1">
      <alignment horizontal="center" vertical="center" wrapText="1"/>
    </xf>
    <xf numFmtId="0" fontId="14" fillId="0" borderId="24" xfId="2" applyFont="1" applyFill="1" applyBorder="1" applyAlignment="1">
      <alignment horizontal="center" vertical="center" wrapText="1"/>
    </xf>
    <xf numFmtId="0" fontId="14" fillId="0" borderId="25" xfId="2" applyFont="1" applyFill="1" applyBorder="1" applyAlignment="1">
      <alignment horizontal="center" vertical="center" wrapText="1"/>
    </xf>
    <xf numFmtId="0" fontId="14" fillId="0" borderId="26" xfId="2" applyFont="1" applyFill="1" applyBorder="1" applyAlignment="1">
      <alignment horizontal="center" vertical="center" wrapText="1"/>
    </xf>
    <xf numFmtId="0" fontId="8" fillId="0" borderId="0" xfId="2" applyFont="1" applyFill="1" applyAlignment="1"/>
    <xf numFmtId="0" fontId="9" fillId="0" borderId="27" xfId="2" applyFont="1" applyFill="1" applyBorder="1" applyAlignment="1">
      <alignment horizontal="center" vertical="center" wrapText="1"/>
    </xf>
    <xf numFmtId="1" fontId="9" fillId="0" borderId="28" xfId="2" applyNumberFormat="1" applyFont="1" applyFill="1" applyBorder="1" applyAlignment="1">
      <alignment horizontal="center" vertical="center" wrapText="1"/>
    </xf>
    <xf numFmtId="0" fontId="14" fillId="0" borderId="27" xfId="2" applyFont="1" applyFill="1" applyBorder="1" applyAlignment="1">
      <alignment wrapText="1"/>
    </xf>
    <xf numFmtId="3" fontId="6" fillId="0" borderId="29" xfId="2" applyNumberFormat="1" applyFont="1" applyFill="1" applyBorder="1" applyAlignment="1">
      <alignment horizontal="center" wrapText="1"/>
    </xf>
    <xf numFmtId="3" fontId="6" fillId="0" borderId="30" xfId="2" applyNumberFormat="1" applyFont="1" applyFill="1" applyBorder="1" applyAlignment="1">
      <alignment horizontal="center" wrapText="1"/>
    </xf>
    <xf numFmtId="165" fontId="6" fillId="0" borderId="30" xfId="1" applyNumberFormat="1" applyFont="1" applyFill="1" applyBorder="1" applyAlignment="1">
      <alignment wrapText="1"/>
    </xf>
    <xf numFmtId="1" fontId="15" fillId="0" borderId="31" xfId="2" applyNumberFormat="1" applyFont="1" applyFill="1" applyBorder="1" applyAlignment="1">
      <alignment horizontal="center" wrapText="1"/>
    </xf>
    <xf numFmtId="1" fontId="15" fillId="0" borderId="32" xfId="2" applyNumberFormat="1" applyFont="1" applyFill="1" applyBorder="1" applyAlignment="1">
      <alignment horizontal="center" wrapText="1"/>
    </xf>
    <xf numFmtId="164" fontId="6" fillId="0" borderId="30" xfId="1" applyFont="1" applyFill="1" applyBorder="1" applyAlignment="1">
      <alignment horizontal="center" wrapText="1"/>
    </xf>
    <xf numFmtId="164" fontId="15" fillId="0" borderId="33" xfId="1" applyFont="1" applyFill="1" applyBorder="1" applyAlignment="1">
      <alignment horizontal="center" wrapText="1"/>
    </xf>
    <xf numFmtId="3" fontId="6" fillId="0" borderId="0" xfId="2" applyNumberFormat="1" applyFont="1" applyFill="1" applyAlignment="1"/>
    <xf numFmtId="164" fontId="6" fillId="0" borderId="0" xfId="1" applyFont="1" applyFill="1" applyAlignment="1"/>
    <xf numFmtId="0" fontId="9" fillId="0" borderId="14" xfId="2" applyFont="1" applyFill="1" applyBorder="1" applyAlignment="1">
      <alignment horizontal="center" vertical="center" wrapText="1"/>
    </xf>
    <xf numFmtId="1" fontId="9" fillId="0" borderId="34" xfId="2" applyNumberFormat="1" applyFont="1" applyFill="1" applyBorder="1" applyAlignment="1">
      <alignment horizontal="center" vertical="center" wrapText="1"/>
    </xf>
    <xf numFmtId="0" fontId="14" fillId="0" borderId="14" xfId="2" applyFont="1" applyFill="1" applyBorder="1" applyAlignment="1">
      <alignment wrapText="1"/>
    </xf>
    <xf numFmtId="3" fontId="6" fillId="0" borderId="35" xfId="2" applyNumberFormat="1" applyFont="1" applyFill="1" applyBorder="1" applyAlignment="1">
      <alignment horizontal="center" wrapText="1"/>
    </xf>
    <xf numFmtId="0" fontId="14" fillId="2" borderId="14" xfId="2" applyFont="1" applyFill="1" applyBorder="1" applyAlignment="1">
      <alignment wrapText="1"/>
    </xf>
    <xf numFmtId="164" fontId="0" fillId="0" borderId="0" xfId="1" applyFont="1" applyFill="1"/>
    <xf numFmtId="3" fontId="6" fillId="2" borderId="35" xfId="2" applyNumberFormat="1" applyFont="1" applyFill="1" applyBorder="1" applyAlignment="1">
      <alignment horizontal="center" wrapText="1"/>
    </xf>
    <xf numFmtId="0" fontId="14" fillId="0" borderId="14" xfId="2" applyFont="1" applyFill="1" applyBorder="1" applyAlignment="1">
      <alignment vertical="center" wrapText="1"/>
    </xf>
    <xf numFmtId="3" fontId="6" fillId="2" borderId="30" xfId="2" applyNumberFormat="1" applyFont="1" applyFill="1" applyBorder="1" applyAlignment="1">
      <alignment horizontal="center" wrapText="1"/>
    </xf>
    <xf numFmtId="165" fontId="6" fillId="2" borderId="30" xfId="1" applyNumberFormat="1" applyFont="1" applyFill="1" applyBorder="1" applyAlignment="1">
      <alignment wrapText="1"/>
    </xf>
    <xf numFmtId="1" fontId="15" fillId="2" borderId="31" xfId="2" applyNumberFormat="1" applyFont="1" applyFill="1" applyBorder="1" applyAlignment="1">
      <alignment horizontal="center" wrapText="1"/>
    </xf>
    <xf numFmtId="1" fontId="15" fillId="2" borderId="32" xfId="2" applyNumberFormat="1" applyFont="1" applyFill="1" applyBorder="1" applyAlignment="1">
      <alignment horizontal="center" wrapText="1"/>
    </xf>
    <xf numFmtId="164" fontId="6" fillId="2" borderId="30" xfId="1" applyFont="1" applyFill="1" applyBorder="1" applyAlignment="1">
      <alignment horizontal="center" wrapText="1"/>
    </xf>
    <xf numFmtId="164" fontId="15" fillId="2" borderId="33" xfId="1" applyFont="1" applyFill="1" applyBorder="1" applyAlignment="1">
      <alignment horizontal="center" wrapText="1"/>
    </xf>
    <xf numFmtId="0" fontId="14" fillId="2" borderId="27" xfId="2" applyFont="1" applyFill="1" applyBorder="1" applyAlignment="1">
      <alignment wrapText="1"/>
    </xf>
    <xf numFmtId="3" fontId="6" fillId="2" borderId="29" xfId="2" applyNumberFormat="1" applyFont="1" applyFill="1" applyBorder="1" applyAlignment="1">
      <alignment horizontal="center" wrapText="1"/>
    </xf>
    <xf numFmtId="0" fontId="9" fillId="0" borderId="36" xfId="2" applyFont="1" applyFill="1" applyBorder="1" applyAlignment="1">
      <alignment horizontal="center" vertical="center" wrapText="1"/>
    </xf>
    <xf numFmtId="1" fontId="9" fillId="0" borderId="37" xfId="2" applyNumberFormat="1" applyFont="1" applyFill="1" applyBorder="1" applyAlignment="1">
      <alignment horizontal="center" vertical="center" wrapText="1"/>
    </xf>
    <xf numFmtId="0" fontId="14" fillId="2" borderId="20" xfId="2" applyFont="1" applyFill="1" applyBorder="1" applyAlignment="1">
      <alignment wrapText="1"/>
    </xf>
    <xf numFmtId="3" fontId="6" fillId="2" borderId="38" xfId="2" applyNumberFormat="1" applyFont="1" applyFill="1" applyBorder="1" applyAlignment="1">
      <alignment horizontal="center" wrapText="1"/>
    </xf>
    <xf numFmtId="1" fontId="15" fillId="2" borderId="39" xfId="2" applyNumberFormat="1" applyFont="1" applyFill="1" applyBorder="1" applyAlignment="1">
      <alignment horizontal="center" wrapText="1"/>
    </xf>
    <xf numFmtId="164" fontId="15" fillId="2" borderId="40" xfId="1" applyFont="1" applyFill="1" applyBorder="1" applyAlignment="1">
      <alignment horizontal="center" wrapText="1"/>
    </xf>
    <xf numFmtId="0" fontId="12" fillId="0" borderId="25" xfId="2" applyFont="1" applyFill="1" applyBorder="1" applyAlignment="1">
      <alignment horizontal="center" vertical="center" wrapText="1"/>
    </xf>
    <xf numFmtId="0" fontId="16" fillId="0" borderId="23" xfId="2" applyFont="1" applyFill="1" applyBorder="1" applyAlignment="1">
      <alignment horizontal="center" vertical="center" wrapText="1"/>
    </xf>
    <xf numFmtId="0" fontId="10" fillId="0" borderId="23" xfId="2" applyFont="1" applyFill="1" applyBorder="1" applyAlignment="1">
      <alignment wrapText="1"/>
    </xf>
    <xf numFmtId="3" fontId="15" fillId="0" borderId="23" xfId="2" applyNumberFormat="1" applyFont="1" applyFill="1" applyBorder="1" applyAlignment="1">
      <alignment horizontal="center" wrapText="1"/>
    </xf>
    <xf numFmtId="165" fontId="15" fillId="0" borderId="23" xfId="1" applyNumberFormat="1" applyFont="1" applyFill="1" applyBorder="1" applyAlignment="1">
      <alignment wrapText="1"/>
    </xf>
    <xf numFmtId="0" fontId="15" fillId="0" borderId="24" xfId="2" applyFont="1" applyFill="1" applyBorder="1" applyAlignment="1">
      <alignment horizontal="center" wrapText="1"/>
    </xf>
    <xf numFmtId="166" fontId="15" fillId="0" borderId="25" xfId="2" applyNumberFormat="1" applyFont="1" applyFill="1" applyBorder="1" applyAlignment="1">
      <alignment horizontal="center" wrapText="1"/>
    </xf>
    <xf numFmtId="4" fontId="15" fillId="3" borderId="23" xfId="2" applyNumberFormat="1" applyFont="1" applyFill="1" applyBorder="1" applyAlignment="1">
      <alignment horizontal="center" wrapText="1"/>
    </xf>
    <xf numFmtId="4" fontId="15" fillId="0" borderId="26" xfId="2" applyNumberFormat="1" applyFont="1" applyFill="1" applyBorder="1" applyAlignment="1">
      <alignment horizontal="center" wrapText="1"/>
    </xf>
    <xf numFmtId="0" fontId="15" fillId="0" borderId="0" xfId="2" applyFont="1" applyFill="1" applyAlignment="1"/>
    <xf numFmtId="0" fontId="15" fillId="0" borderId="0" xfId="2" applyFont="1" applyFill="1" applyAlignment="1">
      <alignment wrapText="1"/>
    </xf>
    <xf numFmtId="4" fontId="0" fillId="0" borderId="0" xfId="0" applyNumberFormat="1" applyFill="1"/>
    <xf numFmtId="164" fontId="0" fillId="0" borderId="0" xfId="0" applyNumberFormat="1" applyFill="1"/>
    <xf numFmtId="0" fontId="12" fillId="0" borderId="9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15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3" fillId="0" borderId="11" xfId="2" applyFont="1" applyFill="1" applyBorder="1" applyAlignment="1">
      <alignment horizontal="center" vertical="center" wrapText="1"/>
    </xf>
    <xf numFmtId="0" fontId="13" fillId="0" borderId="12" xfId="2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5" fillId="2" borderId="0" xfId="0" applyFont="1" applyFill="1" applyAlignment="1">
      <alignment horizontal="right" vertical="top" wrapText="1"/>
    </xf>
    <xf numFmtId="0" fontId="7" fillId="0" borderId="0" xfId="2" applyFont="1" applyFill="1" applyAlignment="1">
      <alignment horizontal="center" wrapText="1"/>
    </xf>
    <xf numFmtId="0" fontId="9" fillId="0" borderId="1" xfId="2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center" vertical="center" wrapText="1"/>
    </xf>
    <xf numFmtId="0" fontId="9" fillId="0" borderId="16" xfId="2" applyFont="1" applyFill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0" fontId="9" fillId="0" borderId="0" xfId="2" applyFont="1" applyFill="1" applyBorder="1" applyAlignment="1">
      <alignment horizontal="center" vertical="center" wrapText="1"/>
    </xf>
    <xf numFmtId="0" fontId="9" fillId="0" borderId="6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5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0" borderId="3" xfId="2" applyFont="1" applyFill="1" applyBorder="1" applyAlignment="1">
      <alignment horizontal="center" vertical="center" wrapText="1"/>
    </xf>
    <xf numFmtId="0" fontId="11" fillId="0" borderId="6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 wrapText="1"/>
    </xf>
    <xf numFmtId="0" fontId="12" fillId="0" borderId="8" xfId="2" applyFont="1" applyFill="1" applyBorder="1" applyAlignment="1">
      <alignment horizontal="center" vertical="center" wrapText="1"/>
    </xf>
    <xf numFmtId="0" fontId="12" fillId="0" borderId="13" xfId="2" applyFont="1" applyFill="1" applyBorder="1" applyAlignment="1">
      <alignment horizontal="center" vertical="center" wrapText="1"/>
    </xf>
    <xf numFmtId="0" fontId="12" fillId="0" borderId="19" xfId="2" applyFont="1" applyFill="1" applyBorder="1" applyAlignment="1">
      <alignment horizontal="center" vertical="center" wrapText="1"/>
    </xf>
  </cellXfs>
  <cellStyles count="45">
    <cellStyle name="Excel Built-in Normal" xfId="3"/>
    <cellStyle name="Обычный" xfId="0" builtinId="0"/>
    <cellStyle name="Обычный 2" xfId="4"/>
    <cellStyle name="Обычный 2 2" xfId="5"/>
    <cellStyle name="Обычный 3" xfId="6"/>
    <cellStyle name="Обычный 3 2" xfId="7"/>
    <cellStyle name="Обычный 3 3" xfId="2"/>
    <cellStyle name="Обычный 4" xfId="8"/>
    <cellStyle name="Обычный Лена" xfId="9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22"/>
    <cellStyle name="Финансовый 20" xfId="23"/>
    <cellStyle name="Финансовый 21" xfId="24"/>
    <cellStyle name="Финансовый 22" xfId="25"/>
    <cellStyle name="Финансовый 23" xfId="26"/>
    <cellStyle name="Финансовый 24" xfId="27"/>
    <cellStyle name="Финансовый 25" xfId="28"/>
    <cellStyle name="Финансовый 26" xfId="29"/>
    <cellStyle name="Финансовый 27" xfId="30"/>
    <cellStyle name="Финансовый 28" xfId="31"/>
    <cellStyle name="Финансовый 29" xfId="32"/>
    <cellStyle name="Финансовый 3" xfId="33"/>
    <cellStyle name="Финансовый 3 2" xfId="34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L65"/>
  <sheetViews>
    <sheetView tabSelected="1" showWhiteSpace="0" topLeftCell="A6" zoomScale="80" zoomScaleNormal="80" workbookViewId="0">
      <pane xSplit="3" ySplit="8" topLeftCell="D50" activePane="bottomRight" state="frozen"/>
      <selection activeCell="A6" sqref="A6"/>
      <selection pane="topRight" activeCell="G6" sqref="G6"/>
      <selection pane="bottomLeft" activeCell="A14" sqref="A14"/>
      <selection pane="bottomRight" activeCell="A64" sqref="A64:XFD65"/>
    </sheetView>
  </sheetViews>
  <sheetFormatPr defaultColWidth="9.140625" defaultRowHeight="15" x14ac:dyDescent="0.25"/>
  <cols>
    <col min="1" max="1" width="6.140625" style="1" customWidth="1"/>
    <col min="2" max="2" width="8.4257812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3.85546875" style="1" customWidth="1"/>
    <col min="7" max="7" width="16.7109375" style="2" customWidth="1"/>
    <col min="8" max="8" width="22.5703125" style="1" customWidth="1"/>
    <col min="9" max="9" width="16.7109375" style="1" customWidth="1"/>
    <col min="10" max="10" width="13.7109375" style="1" customWidth="1"/>
    <col min="11" max="11" width="14.28515625" style="1" customWidth="1"/>
    <col min="12" max="12" width="3.28515625" style="1" customWidth="1"/>
    <col min="13" max="17" width="9.140625" style="1"/>
    <col min="18" max="18" width="16.140625" style="1" customWidth="1"/>
    <col min="19" max="16384" width="9.140625" style="1"/>
  </cols>
  <sheetData>
    <row r="1" spans="1:376" ht="28.9" hidden="1" customHeight="1" x14ac:dyDescent="0.3">
      <c r="A1" s="78" t="s">
        <v>0</v>
      </c>
      <c r="B1" s="78"/>
      <c r="C1" s="78"/>
      <c r="H1" s="79" t="s">
        <v>1</v>
      </c>
      <c r="I1" s="79"/>
      <c r="J1" s="79"/>
      <c r="K1" s="79"/>
    </row>
    <row r="2" spans="1:376" ht="22.15" hidden="1" customHeight="1" x14ac:dyDescent="0.3">
      <c r="A2" s="78"/>
      <c r="B2" s="78"/>
      <c r="C2" s="78"/>
      <c r="H2" s="79"/>
      <c r="I2" s="79"/>
      <c r="J2" s="79"/>
      <c r="K2" s="79"/>
    </row>
    <row r="3" spans="1:376" ht="23.45" hidden="1" customHeight="1" x14ac:dyDescent="0.3">
      <c r="A3" s="78"/>
      <c r="B3" s="78"/>
      <c r="C3" s="78"/>
      <c r="H3" s="79"/>
      <c r="I3" s="79"/>
      <c r="J3" s="79"/>
      <c r="K3" s="79"/>
    </row>
    <row r="4" spans="1:376" ht="27.6" hidden="1" customHeight="1" x14ac:dyDescent="0.3">
      <c r="A4" s="78"/>
      <c r="B4" s="78"/>
      <c r="C4" s="78"/>
      <c r="H4" s="79"/>
      <c r="I4" s="79"/>
      <c r="J4" s="79"/>
      <c r="K4" s="79"/>
    </row>
    <row r="5" spans="1:376" ht="63.6" hidden="1" customHeight="1" x14ac:dyDescent="0.3">
      <c r="H5" s="79"/>
      <c r="I5" s="79"/>
      <c r="J5" s="79"/>
      <c r="K5" s="79"/>
    </row>
    <row r="6" spans="1:376" ht="55.15" customHeight="1" x14ac:dyDescent="0.25">
      <c r="H6" s="80" t="s">
        <v>64</v>
      </c>
      <c r="I6" s="80"/>
      <c r="J6" s="80"/>
      <c r="K6" s="80"/>
    </row>
    <row r="7" spans="1:376" ht="37.15" customHeight="1" x14ac:dyDescent="0.35">
      <c r="A7" s="4"/>
      <c r="B7" s="4"/>
      <c r="C7" s="81" t="s">
        <v>2</v>
      </c>
      <c r="D7" s="81"/>
      <c r="E7" s="81"/>
      <c r="F7" s="81"/>
      <c r="G7" s="81"/>
      <c r="H7" s="81"/>
      <c r="I7" s="81"/>
      <c r="J7" s="81"/>
      <c r="K7" s="81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  <c r="IT7" s="5"/>
      <c r="IU7" s="5"/>
      <c r="IV7" s="5"/>
      <c r="IW7" s="5"/>
      <c r="IX7" s="5"/>
      <c r="IY7" s="5"/>
      <c r="IZ7" s="5"/>
      <c r="JA7" s="5"/>
      <c r="JB7" s="5"/>
      <c r="JC7" s="5"/>
      <c r="JD7" s="5"/>
      <c r="JE7" s="5"/>
      <c r="JF7" s="5"/>
      <c r="JG7" s="5"/>
      <c r="JH7" s="5"/>
      <c r="JI7" s="5"/>
      <c r="JJ7" s="5"/>
      <c r="JK7" s="5"/>
      <c r="JL7" s="5"/>
      <c r="JM7" s="5"/>
      <c r="JN7" s="5"/>
      <c r="JO7" s="5"/>
      <c r="JP7" s="5"/>
      <c r="JQ7" s="5"/>
      <c r="JR7" s="5"/>
      <c r="JS7" s="5"/>
      <c r="JT7" s="5"/>
      <c r="JU7" s="5"/>
      <c r="JV7" s="5"/>
      <c r="JW7" s="5"/>
      <c r="JX7" s="5"/>
      <c r="JY7" s="5"/>
      <c r="JZ7" s="5"/>
      <c r="KA7" s="5"/>
      <c r="KB7" s="5"/>
      <c r="KC7" s="5"/>
      <c r="KD7" s="5"/>
      <c r="KE7" s="5"/>
      <c r="KF7" s="5"/>
      <c r="KG7" s="5"/>
      <c r="KH7" s="5"/>
      <c r="KI7" s="5"/>
      <c r="KJ7" s="5"/>
      <c r="KK7" s="5"/>
      <c r="KL7" s="5"/>
      <c r="KM7" s="5"/>
      <c r="KN7" s="5"/>
      <c r="KO7" s="5"/>
      <c r="KP7" s="5"/>
      <c r="KQ7" s="5"/>
      <c r="KR7" s="5"/>
      <c r="KS7" s="5"/>
      <c r="KT7" s="5"/>
      <c r="KU7" s="5"/>
      <c r="KV7" s="5"/>
      <c r="KW7" s="5"/>
      <c r="KX7" s="5"/>
      <c r="KY7" s="5"/>
      <c r="KZ7" s="5"/>
      <c r="LA7" s="5"/>
      <c r="LB7" s="5"/>
      <c r="LC7" s="5"/>
      <c r="LD7" s="5"/>
      <c r="LE7" s="5"/>
      <c r="LF7" s="5"/>
      <c r="LG7" s="5"/>
      <c r="LH7" s="5"/>
      <c r="LI7" s="5"/>
      <c r="LJ7" s="5"/>
      <c r="LK7" s="5"/>
      <c r="LL7" s="5"/>
      <c r="LM7" s="5"/>
      <c r="LN7" s="5"/>
      <c r="LO7" s="5"/>
      <c r="LP7" s="5"/>
      <c r="LQ7" s="5"/>
      <c r="LR7" s="5"/>
      <c r="LS7" s="5"/>
      <c r="LT7" s="5"/>
      <c r="LU7" s="5"/>
      <c r="LV7" s="5"/>
      <c r="LW7" s="5"/>
      <c r="LX7" s="5"/>
      <c r="LY7" s="5"/>
      <c r="LZ7" s="5"/>
      <c r="MA7" s="5"/>
      <c r="MB7" s="5"/>
      <c r="MC7" s="5"/>
      <c r="MD7" s="5"/>
      <c r="ME7" s="5"/>
      <c r="MF7" s="5"/>
      <c r="MG7" s="5"/>
      <c r="MH7" s="5"/>
      <c r="MI7" s="5"/>
      <c r="MJ7" s="5"/>
      <c r="MK7" s="5"/>
      <c r="ML7" s="5"/>
      <c r="MM7" s="5"/>
      <c r="MN7" s="5"/>
      <c r="MO7" s="5"/>
      <c r="MP7" s="5"/>
      <c r="MQ7" s="5"/>
      <c r="MR7" s="5"/>
      <c r="MS7" s="5"/>
      <c r="MT7" s="5"/>
      <c r="MU7" s="5"/>
      <c r="MV7" s="5"/>
      <c r="MW7" s="5"/>
      <c r="MX7" s="5"/>
      <c r="MY7" s="5"/>
      <c r="MZ7" s="5"/>
      <c r="NA7" s="5"/>
      <c r="NB7" s="5"/>
      <c r="NC7" s="5"/>
      <c r="ND7" s="5"/>
      <c r="NE7" s="5"/>
      <c r="NF7" s="5"/>
      <c r="NG7" s="5"/>
      <c r="NH7" s="5"/>
      <c r="NI7" s="5"/>
      <c r="NJ7" s="5"/>
      <c r="NK7" s="5"/>
      <c r="NL7" s="5"/>
    </row>
    <row r="8" spans="1:376" ht="13.9" customHeight="1" thickBot="1" x14ac:dyDescent="0.35">
      <c r="A8" s="4"/>
      <c r="B8" s="4"/>
      <c r="C8" s="6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  <c r="IT8" s="5"/>
      <c r="IU8" s="5"/>
      <c r="IV8" s="5"/>
      <c r="IW8" s="5"/>
      <c r="IX8" s="5"/>
      <c r="IY8" s="5"/>
      <c r="IZ8" s="5"/>
      <c r="JA8" s="5"/>
      <c r="JB8" s="5"/>
      <c r="JC8" s="5"/>
      <c r="JD8" s="5"/>
      <c r="JE8" s="5"/>
      <c r="JF8" s="5"/>
      <c r="JG8" s="5"/>
      <c r="JH8" s="5"/>
      <c r="JI8" s="5"/>
      <c r="JJ8" s="5"/>
      <c r="JK8" s="5"/>
      <c r="JL8" s="5"/>
      <c r="JM8" s="5"/>
      <c r="JN8" s="5"/>
      <c r="JO8" s="5"/>
      <c r="JP8" s="5"/>
      <c r="JQ8" s="5"/>
      <c r="JR8" s="5"/>
      <c r="JS8" s="5"/>
      <c r="JT8" s="5"/>
      <c r="JU8" s="5"/>
      <c r="JV8" s="5"/>
      <c r="JW8" s="5"/>
      <c r="JX8" s="5"/>
      <c r="JY8" s="5"/>
      <c r="JZ8" s="5"/>
      <c r="KA8" s="5"/>
      <c r="KB8" s="5"/>
      <c r="KC8" s="5"/>
      <c r="KD8" s="5"/>
      <c r="KE8" s="5"/>
      <c r="KF8" s="5"/>
      <c r="KG8" s="5"/>
      <c r="KH8" s="5"/>
      <c r="KI8" s="5"/>
      <c r="KJ8" s="5"/>
      <c r="KK8" s="5"/>
      <c r="KL8" s="5"/>
      <c r="KM8" s="5"/>
      <c r="KN8" s="5"/>
      <c r="KO8" s="5"/>
      <c r="KP8" s="5"/>
      <c r="KQ8" s="5"/>
      <c r="KR8" s="5"/>
      <c r="KS8" s="5"/>
      <c r="KT8" s="5"/>
      <c r="KU8" s="5"/>
      <c r="KV8" s="5"/>
      <c r="KW8" s="5"/>
      <c r="KX8" s="5"/>
      <c r="KY8" s="5"/>
      <c r="KZ8" s="5"/>
      <c r="LA8" s="5"/>
      <c r="LB8" s="5"/>
      <c r="LC8" s="5"/>
      <c r="LD8" s="5"/>
      <c r="LE8" s="5"/>
      <c r="LF8" s="5"/>
      <c r="LG8" s="5"/>
      <c r="LH8" s="5"/>
      <c r="LI8" s="5"/>
      <c r="LJ8" s="5"/>
      <c r="LK8" s="5"/>
      <c r="LL8" s="5"/>
      <c r="LM8" s="5"/>
      <c r="LN8" s="5"/>
      <c r="LO8" s="5"/>
      <c r="LP8" s="5"/>
      <c r="LQ8" s="5"/>
      <c r="LR8" s="5"/>
      <c r="LS8" s="5"/>
      <c r="LT8" s="5"/>
      <c r="LU8" s="5"/>
      <c r="LV8" s="5"/>
      <c r="LW8" s="5"/>
      <c r="LX8" s="5"/>
      <c r="LY8" s="5"/>
      <c r="LZ8" s="5"/>
      <c r="MA8" s="5"/>
      <c r="MB8" s="5"/>
      <c r="MC8" s="5"/>
      <c r="MD8" s="5"/>
      <c r="ME8" s="5"/>
      <c r="MF8" s="5"/>
      <c r="MG8" s="5"/>
      <c r="MH8" s="5"/>
      <c r="MI8" s="5"/>
      <c r="MJ8" s="5"/>
      <c r="MK8" s="5"/>
      <c r="ML8" s="5"/>
      <c r="MM8" s="5"/>
      <c r="MN8" s="5"/>
      <c r="MO8" s="5"/>
      <c r="MP8" s="5"/>
      <c r="MQ8" s="5"/>
      <c r="MR8" s="5"/>
      <c r="MS8" s="5"/>
      <c r="MT8" s="5"/>
      <c r="MU8" s="5"/>
      <c r="MV8" s="5"/>
      <c r="MW8" s="5"/>
      <c r="MX8" s="5"/>
      <c r="MY8" s="5"/>
      <c r="MZ8" s="5"/>
      <c r="NA8" s="5"/>
      <c r="NB8" s="5"/>
      <c r="NC8" s="5"/>
      <c r="ND8" s="5"/>
      <c r="NE8" s="5"/>
      <c r="NF8" s="5"/>
      <c r="NG8" s="5"/>
      <c r="NH8" s="5"/>
      <c r="NI8" s="5"/>
      <c r="NJ8" s="5"/>
      <c r="NK8" s="5"/>
      <c r="NL8" s="5"/>
    </row>
    <row r="9" spans="1:376" s="8" customFormat="1" ht="27" customHeight="1" thickBot="1" x14ac:dyDescent="0.3">
      <c r="A9" s="82" t="s">
        <v>3</v>
      </c>
      <c r="B9" s="85" t="s">
        <v>4</v>
      </c>
      <c r="C9" s="88" t="s">
        <v>5</v>
      </c>
      <c r="D9" s="91" t="s">
        <v>6</v>
      </c>
      <c r="E9" s="91"/>
      <c r="F9" s="91"/>
      <c r="G9" s="91"/>
      <c r="H9" s="92"/>
      <c r="I9" s="95" t="s">
        <v>7</v>
      </c>
      <c r="J9" s="91"/>
      <c r="K9" s="92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  <c r="IW9" s="7"/>
      <c r="IX9" s="7"/>
      <c r="IY9" s="7"/>
      <c r="IZ9" s="7"/>
      <c r="JA9" s="7"/>
      <c r="JB9" s="7"/>
      <c r="JC9" s="7"/>
      <c r="JD9" s="7"/>
      <c r="JE9" s="7"/>
      <c r="JF9" s="7"/>
      <c r="JG9" s="7"/>
      <c r="JH9" s="7"/>
      <c r="JI9" s="7"/>
      <c r="JJ9" s="7"/>
      <c r="JK9" s="7"/>
      <c r="JL9" s="7"/>
      <c r="JM9" s="7"/>
      <c r="JN9" s="7"/>
      <c r="JO9" s="7"/>
      <c r="JP9" s="7"/>
      <c r="JQ9" s="7"/>
      <c r="JR9" s="7"/>
      <c r="JS9" s="7"/>
      <c r="JT9" s="7"/>
      <c r="JU9" s="7"/>
      <c r="JV9" s="7"/>
      <c r="JW9" s="7"/>
      <c r="JX9" s="7"/>
      <c r="JY9" s="7"/>
      <c r="JZ9" s="7"/>
      <c r="KA9" s="7"/>
      <c r="KB9" s="7"/>
      <c r="KC9" s="7"/>
      <c r="KD9" s="7"/>
      <c r="KE9" s="7"/>
      <c r="KF9" s="7"/>
      <c r="KG9" s="7"/>
      <c r="KH9" s="7"/>
      <c r="KI9" s="7"/>
      <c r="KJ9" s="7"/>
      <c r="KK9" s="7"/>
      <c r="KL9" s="7"/>
      <c r="KM9" s="7"/>
      <c r="KN9" s="7"/>
      <c r="KO9" s="7"/>
      <c r="KP9" s="7"/>
      <c r="KQ9" s="7"/>
      <c r="KR9" s="7"/>
      <c r="KS9" s="7"/>
      <c r="KT9" s="7"/>
      <c r="KU9" s="7"/>
      <c r="KV9" s="7"/>
      <c r="KW9" s="7"/>
      <c r="KX9" s="7"/>
      <c r="KY9" s="7"/>
      <c r="KZ9" s="7"/>
      <c r="LA9" s="7"/>
      <c r="LB9" s="7"/>
      <c r="LC9" s="7"/>
      <c r="LD9" s="7"/>
      <c r="LE9" s="7"/>
      <c r="LF9" s="7"/>
      <c r="LG9" s="7"/>
      <c r="LH9" s="7"/>
      <c r="LI9" s="7"/>
      <c r="LJ9" s="7"/>
      <c r="LK9" s="7"/>
      <c r="LL9" s="7"/>
      <c r="LM9" s="7"/>
      <c r="LN9" s="7"/>
      <c r="LO9" s="7"/>
      <c r="LP9" s="7"/>
      <c r="LQ9" s="7"/>
      <c r="LR9" s="7"/>
      <c r="LS9" s="7"/>
      <c r="LT9" s="7"/>
      <c r="LU9" s="7"/>
      <c r="LV9" s="7"/>
      <c r="LW9" s="7"/>
      <c r="LX9" s="7"/>
      <c r="LY9" s="7"/>
      <c r="LZ9" s="7"/>
      <c r="MA9" s="7"/>
      <c r="MB9" s="7"/>
      <c r="MC9" s="7"/>
      <c r="MD9" s="7"/>
      <c r="ME9" s="7"/>
      <c r="MF9" s="7"/>
      <c r="MG9" s="7"/>
      <c r="MH9" s="7"/>
      <c r="MI9" s="7"/>
      <c r="MJ9" s="7"/>
      <c r="MK9" s="7"/>
      <c r="ML9" s="7"/>
      <c r="MM9" s="7"/>
      <c r="MN9" s="7"/>
      <c r="MO9" s="7"/>
      <c r="MP9" s="7"/>
      <c r="MQ9" s="7"/>
      <c r="MR9" s="7"/>
      <c r="MS9" s="7"/>
      <c r="MT9" s="7"/>
      <c r="MU9" s="7"/>
      <c r="MV9" s="7"/>
      <c r="MW9" s="7"/>
      <c r="MX9" s="7"/>
      <c r="MY9" s="7"/>
      <c r="MZ9" s="7"/>
      <c r="NA9" s="7"/>
      <c r="NB9" s="7"/>
      <c r="NC9" s="7"/>
      <c r="ND9" s="7"/>
      <c r="NE9" s="7"/>
      <c r="NF9" s="7"/>
      <c r="NG9" s="7"/>
      <c r="NH9" s="7"/>
      <c r="NI9" s="7"/>
      <c r="NJ9" s="7"/>
      <c r="NK9" s="7"/>
      <c r="NL9" s="7"/>
    </row>
    <row r="10" spans="1:376" s="8" customFormat="1" ht="17.45" customHeight="1" thickBot="1" x14ac:dyDescent="0.3">
      <c r="A10" s="83"/>
      <c r="B10" s="86"/>
      <c r="C10" s="89"/>
      <c r="D10" s="93"/>
      <c r="E10" s="93"/>
      <c r="F10" s="93"/>
      <c r="G10" s="93"/>
      <c r="H10" s="94"/>
      <c r="I10" s="96" t="s">
        <v>8</v>
      </c>
      <c r="J10" s="70" t="s">
        <v>9</v>
      </c>
      <c r="K10" s="73" t="s">
        <v>10</v>
      </c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  <c r="CS10" s="7"/>
      <c r="CT10" s="7"/>
      <c r="CU10" s="7"/>
      <c r="CV10" s="7"/>
      <c r="CW10" s="7"/>
      <c r="CX10" s="7"/>
      <c r="CY10" s="7"/>
      <c r="CZ10" s="7"/>
      <c r="DA10" s="7"/>
      <c r="DB10" s="7"/>
      <c r="DC10" s="7"/>
      <c r="DD10" s="7"/>
      <c r="DE10" s="7"/>
      <c r="DF10" s="7"/>
      <c r="DG10" s="7"/>
      <c r="DH10" s="7"/>
      <c r="DI10" s="7"/>
      <c r="DJ10" s="7"/>
      <c r="DK10" s="7"/>
      <c r="DL10" s="7"/>
      <c r="DM10" s="7"/>
      <c r="DN10" s="7"/>
      <c r="DO10" s="7"/>
      <c r="DP10" s="7"/>
      <c r="DQ10" s="7"/>
      <c r="DR10" s="7"/>
      <c r="DS10" s="7"/>
      <c r="DT10" s="7"/>
      <c r="DU10" s="7"/>
      <c r="DV10" s="7"/>
      <c r="DW10" s="7"/>
      <c r="DX10" s="7"/>
      <c r="DY10" s="7"/>
      <c r="DZ10" s="7"/>
      <c r="EA10" s="7"/>
      <c r="EB10" s="7"/>
      <c r="EC10" s="7"/>
      <c r="ED10" s="7"/>
      <c r="EE10" s="7"/>
      <c r="EF10" s="7"/>
      <c r="EG10" s="7"/>
      <c r="EH10" s="7"/>
      <c r="EI10" s="7"/>
      <c r="EJ10" s="7"/>
      <c r="EK10" s="7"/>
      <c r="EL10" s="7"/>
      <c r="EM10" s="7"/>
      <c r="EN10" s="7"/>
      <c r="EO10" s="7"/>
      <c r="EP10" s="7"/>
      <c r="EQ10" s="7"/>
      <c r="ER10" s="7"/>
      <c r="ES10" s="7"/>
      <c r="ET10" s="7"/>
      <c r="EU10" s="7"/>
      <c r="EV10" s="7"/>
      <c r="EW10" s="7"/>
      <c r="EX10" s="7"/>
      <c r="EY10" s="7"/>
      <c r="EZ10" s="7"/>
      <c r="FA10" s="7"/>
      <c r="FB10" s="7"/>
      <c r="FC10" s="7"/>
      <c r="FD10" s="7"/>
      <c r="FE10" s="7"/>
      <c r="FF10" s="7"/>
      <c r="FG10" s="7"/>
      <c r="FH10" s="7"/>
      <c r="FI10" s="7"/>
      <c r="FJ10" s="7"/>
      <c r="FK10" s="7"/>
      <c r="FL10" s="7"/>
      <c r="FM10" s="7"/>
      <c r="FN10" s="7"/>
      <c r="FO10" s="7"/>
      <c r="FP10" s="7"/>
      <c r="FQ10" s="7"/>
      <c r="FR10" s="7"/>
      <c r="FS10" s="7"/>
      <c r="FT10" s="7"/>
      <c r="FU10" s="7"/>
      <c r="FV10" s="7"/>
      <c r="FW10" s="7"/>
      <c r="FX10" s="7"/>
      <c r="FY10" s="7"/>
      <c r="FZ10" s="7"/>
      <c r="GA10" s="7"/>
      <c r="GB10" s="7"/>
      <c r="GC10" s="7"/>
      <c r="GD10" s="7"/>
      <c r="GE10" s="7"/>
      <c r="GF10" s="7"/>
      <c r="GG10" s="7"/>
      <c r="GH10" s="7"/>
      <c r="GI10" s="7"/>
      <c r="GJ10" s="7"/>
      <c r="GK10" s="7"/>
      <c r="GL10" s="7"/>
      <c r="GM10" s="7"/>
      <c r="GN10" s="7"/>
      <c r="GO10" s="7"/>
      <c r="GP10" s="7"/>
      <c r="GQ10" s="7"/>
      <c r="GR10" s="7"/>
      <c r="GS10" s="7"/>
      <c r="GT10" s="7"/>
      <c r="GU10" s="7"/>
      <c r="GV10" s="7"/>
      <c r="GW10" s="7"/>
      <c r="GX10" s="7"/>
      <c r="GY10" s="7"/>
      <c r="GZ10" s="7"/>
      <c r="HA10" s="7"/>
      <c r="HB10" s="7"/>
      <c r="HC10" s="7"/>
      <c r="HD10" s="7"/>
      <c r="HE10" s="7"/>
      <c r="HF10" s="7"/>
      <c r="HG10" s="7"/>
      <c r="HH10" s="7"/>
      <c r="HI10" s="7"/>
      <c r="HJ10" s="7"/>
      <c r="HK10" s="7"/>
      <c r="HL10" s="7"/>
      <c r="HM10" s="7"/>
      <c r="HN10" s="7"/>
      <c r="HO10" s="7"/>
      <c r="HP10" s="7"/>
      <c r="HQ10" s="7"/>
      <c r="HR10" s="7"/>
      <c r="HS10" s="7"/>
      <c r="HT10" s="7"/>
      <c r="HU10" s="7"/>
      <c r="HV10" s="7"/>
      <c r="HW10" s="7"/>
      <c r="HX10" s="7"/>
      <c r="HY10" s="7"/>
      <c r="HZ10" s="7"/>
      <c r="IA10" s="7"/>
      <c r="IB10" s="7"/>
      <c r="IC10" s="7"/>
      <c r="ID10" s="7"/>
      <c r="IE10" s="7"/>
      <c r="IF10" s="7"/>
      <c r="IG10" s="7"/>
      <c r="IH10" s="7"/>
      <c r="II10" s="7"/>
      <c r="IJ10" s="7"/>
      <c r="IK10" s="7"/>
      <c r="IL10" s="7"/>
      <c r="IM10" s="7"/>
      <c r="IN10" s="7"/>
      <c r="IO10" s="7"/>
      <c r="IP10" s="7"/>
      <c r="IQ10" s="7"/>
      <c r="IR10" s="7"/>
      <c r="IS10" s="7"/>
      <c r="IT10" s="7"/>
      <c r="IU10" s="7"/>
      <c r="IV10" s="7"/>
      <c r="IW10" s="7"/>
      <c r="IX10" s="7"/>
      <c r="IY10" s="7"/>
      <c r="IZ10" s="7"/>
      <c r="JA10" s="7"/>
      <c r="JB10" s="7"/>
      <c r="JC10" s="7"/>
      <c r="JD10" s="7"/>
      <c r="JE10" s="7"/>
      <c r="JF10" s="7"/>
      <c r="JG10" s="7"/>
      <c r="JH10" s="7"/>
      <c r="JI10" s="7"/>
      <c r="JJ10" s="7"/>
      <c r="JK10" s="7"/>
      <c r="JL10" s="7"/>
      <c r="JM10" s="7"/>
      <c r="JN10" s="7"/>
      <c r="JO10" s="7"/>
      <c r="JP10" s="7"/>
      <c r="JQ10" s="7"/>
      <c r="JR10" s="7"/>
      <c r="JS10" s="7"/>
      <c r="JT10" s="7"/>
      <c r="JU10" s="7"/>
      <c r="JV10" s="7"/>
      <c r="JW10" s="7"/>
      <c r="JX10" s="7"/>
      <c r="JY10" s="7"/>
      <c r="JZ10" s="7"/>
      <c r="KA10" s="7"/>
      <c r="KB10" s="7"/>
      <c r="KC10" s="7"/>
      <c r="KD10" s="7"/>
      <c r="KE10" s="7"/>
      <c r="KF10" s="7"/>
      <c r="KG10" s="7"/>
      <c r="KH10" s="7"/>
      <c r="KI10" s="7"/>
      <c r="KJ10" s="7"/>
      <c r="KK10" s="7"/>
      <c r="KL10" s="7"/>
      <c r="KM10" s="7"/>
      <c r="KN10" s="7"/>
      <c r="KO10" s="7"/>
      <c r="KP10" s="7"/>
      <c r="KQ10" s="7"/>
      <c r="KR10" s="7"/>
      <c r="KS10" s="7"/>
      <c r="KT10" s="7"/>
      <c r="KU10" s="7"/>
      <c r="KV10" s="7"/>
      <c r="KW10" s="7"/>
      <c r="KX10" s="7"/>
      <c r="KY10" s="7"/>
      <c r="KZ10" s="7"/>
      <c r="LA10" s="7"/>
      <c r="LB10" s="7"/>
      <c r="LC10" s="7"/>
      <c r="LD10" s="7"/>
      <c r="LE10" s="7"/>
      <c r="LF10" s="7"/>
      <c r="LG10" s="7"/>
      <c r="LH10" s="7"/>
      <c r="LI10" s="7"/>
      <c r="LJ10" s="7"/>
      <c r="LK10" s="7"/>
      <c r="LL10" s="7"/>
      <c r="LM10" s="7"/>
      <c r="LN10" s="7"/>
      <c r="LO10" s="7"/>
      <c r="LP10" s="7"/>
      <c r="LQ10" s="7"/>
      <c r="LR10" s="7"/>
      <c r="LS10" s="7"/>
      <c r="LT10" s="7"/>
      <c r="LU10" s="7"/>
      <c r="LV10" s="7"/>
      <c r="LW10" s="7"/>
      <c r="LX10" s="7"/>
      <c r="LY10" s="7"/>
      <c r="LZ10" s="7"/>
      <c r="MA10" s="7"/>
      <c r="MB10" s="7"/>
      <c r="MC10" s="7"/>
      <c r="MD10" s="7"/>
      <c r="ME10" s="7"/>
      <c r="MF10" s="7"/>
      <c r="MG10" s="7"/>
      <c r="MH10" s="7"/>
      <c r="MI10" s="7"/>
      <c r="MJ10" s="7"/>
      <c r="MK10" s="7"/>
      <c r="ML10" s="7"/>
      <c r="MM10" s="7"/>
      <c r="MN10" s="7"/>
      <c r="MO10" s="7"/>
      <c r="MP10" s="7"/>
      <c r="MQ10" s="7"/>
      <c r="MR10" s="7"/>
      <c r="MS10" s="7"/>
      <c r="MT10" s="7"/>
      <c r="MU10" s="7"/>
      <c r="MV10" s="7"/>
      <c r="MW10" s="7"/>
      <c r="MX10" s="7"/>
      <c r="MY10" s="7"/>
      <c r="MZ10" s="7"/>
      <c r="NA10" s="7"/>
      <c r="NB10" s="7"/>
      <c r="NC10" s="7"/>
      <c r="ND10" s="7"/>
      <c r="NE10" s="7"/>
      <c r="NF10" s="7"/>
      <c r="NG10" s="7"/>
      <c r="NH10" s="7"/>
      <c r="NI10" s="7"/>
      <c r="NJ10" s="7"/>
      <c r="NK10" s="7"/>
      <c r="NL10" s="7"/>
    </row>
    <row r="11" spans="1:376" s="10" customFormat="1" ht="33" customHeight="1" thickBot="1" x14ac:dyDescent="0.3">
      <c r="A11" s="83"/>
      <c r="B11" s="86"/>
      <c r="C11" s="89"/>
      <c r="D11" s="76" t="s">
        <v>11</v>
      </c>
      <c r="E11" s="76"/>
      <c r="F11" s="76"/>
      <c r="G11" s="76"/>
      <c r="H11" s="77"/>
      <c r="I11" s="97"/>
      <c r="J11" s="71"/>
      <c r="K11" s="74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</row>
    <row r="12" spans="1:376" s="10" customFormat="1" ht="72" customHeight="1" thickBot="1" x14ac:dyDescent="0.3">
      <c r="A12" s="84"/>
      <c r="B12" s="87"/>
      <c r="C12" s="90"/>
      <c r="D12" s="11" t="s">
        <v>12</v>
      </c>
      <c r="E12" s="12" t="s">
        <v>13</v>
      </c>
      <c r="F12" s="12" t="s">
        <v>14</v>
      </c>
      <c r="G12" s="13" t="s">
        <v>15</v>
      </c>
      <c r="H12" s="14" t="s">
        <v>16</v>
      </c>
      <c r="I12" s="98"/>
      <c r="J12" s="72"/>
      <c r="K12" s="75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</row>
    <row r="13" spans="1:376" s="6" customFormat="1" ht="13.15" customHeight="1" thickBot="1" x14ac:dyDescent="0.35">
      <c r="A13" s="15">
        <v>1</v>
      </c>
      <c r="B13" s="16"/>
      <c r="C13" s="17">
        <v>2</v>
      </c>
      <c r="D13" s="18">
        <v>3</v>
      </c>
      <c r="E13" s="18">
        <v>4</v>
      </c>
      <c r="F13" s="18">
        <v>5</v>
      </c>
      <c r="G13" s="18">
        <v>6</v>
      </c>
      <c r="H13" s="19">
        <v>7</v>
      </c>
      <c r="I13" s="20">
        <v>8</v>
      </c>
      <c r="J13" s="18">
        <v>9</v>
      </c>
      <c r="K13" s="21">
        <v>10</v>
      </c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  <c r="HG13" s="22"/>
      <c r="HH13" s="22"/>
      <c r="HI13" s="22"/>
      <c r="HJ13" s="22"/>
      <c r="HK13" s="22"/>
      <c r="HL13" s="22"/>
      <c r="HM13" s="22"/>
      <c r="HN13" s="22"/>
      <c r="HO13" s="22"/>
      <c r="HP13" s="22"/>
      <c r="HQ13" s="22"/>
      <c r="HR13" s="22"/>
      <c r="HS13" s="22"/>
      <c r="HT13" s="22"/>
      <c r="HU13" s="22"/>
      <c r="HV13" s="22"/>
      <c r="HW13" s="22"/>
      <c r="HX13" s="22"/>
      <c r="HY13" s="22"/>
      <c r="HZ13" s="22"/>
      <c r="IA13" s="22"/>
      <c r="IB13" s="22"/>
      <c r="IC13" s="22"/>
      <c r="ID13" s="22"/>
      <c r="IE13" s="22"/>
      <c r="IF13" s="22"/>
      <c r="IG13" s="22"/>
      <c r="IH13" s="22"/>
      <c r="II13" s="22"/>
      <c r="IJ13" s="22"/>
      <c r="IK13" s="22"/>
      <c r="IL13" s="22"/>
      <c r="IM13" s="22"/>
      <c r="IN13" s="22"/>
      <c r="IO13" s="22"/>
      <c r="IP13" s="22"/>
      <c r="IQ13" s="22"/>
      <c r="IR13" s="22"/>
      <c r="IS13" s="22"/>
      <c r="IT13" s="22"/>
      <c r="IU13" s="22"/>
      <c r="IV13" s="22"/>
      <c r="IW13" s="22"/>
      <c r="IX13" s="22"/>
      <c r="IY13" s="22"/>
      <c r="IZ13" s="22"/>
      <c r="JA13" s="22"/>
      <c r="JB13" s="22"/>
      <c r="JC13" s="22"/>
      <c r="JD13" s="22"/>
      <c r="JE13" s="22"/>
      <c r="JF13" s="22"/>
      <c r="JG13" s="22"/>
      <c r="JH13" s="22"/>
      <c r="JI13" s="22"/>
      <c r="JJ13" s="22"/>
      <c r="JK13" s="22"/>
      <c r="JL13" s="22"/>
      <c r="JM13" s="22"/>
      <c r="JN13" s="22"/>
      <c r="JO13" s="22"/>
      <c r="JP13" s="22"/>
      <c r="JQ13" s="22"/>
      <c r="JR13" s="22"/>
      <c r="JS13" s="22"/>
      <c r="JT13" s="22"/>
      <c r="JU13" s="22"/>
      <c r="JV13" s="22"/>
      <c r="JW13" s="22"/>
      <c r="JX13" s="22"/>
      <c r="JY13" s="22"/>
      <c r="JZ13" s="22"/>
      <c r="KA13" s="22"/>
      <c r="KB13" s="22"/>
      <c r="KC13" s="22"/>
      <c r="KD13" s="22"/>
      <c r="KE13" s="22"/>
      <c r="KF13" s="22"/>
      <c r="KG13" s="22"/>
      <c r="KH13" s="22"/>
      <c r="KI13" s="22"/>
      <c r="KJ13" s="22"/>
      <c r="KK13" s="22"/>
      <c r="KL13" s="22"/>
      <c r="KM13" s="22"/>
      <c r="KN13" s="22"/>
      <c r="KO13" s="22"/>
      <c r="KP13" s="22"/>
      <c r="KQ13" s="22"/>
      <c r="KR13" s="22"/>
      <c r="KS13" s="22"/>
      <c r="KT13" s="22"/>
      <c r="KU13" s="22"/>
      <c r="KV13" s="22"/>
      <c r="KW13" s="22"/>
      <c r="KX13" s="22"/>
      <c r="KY13" s="22"/>
      <c r="KZ13" s="22"/>
      <c r="LA13" s="22"/>
      <c r="LB13" s="22"/>
      <c r="LC13" s="22"/>
      <c r="LD13" s="22"/>
      <c r="LE13" s="22"/>
      <c r="LF13" s="22"/>
      <c r="LG13" s="22"/>
      <c r="LH13" s="22"/>
      <c r="LI13" s="22"/>
      <c r="LJ13" s="22"/>
      <c r="LK13" s="22"/>
      <c r="LL13" s="22"/>
      <c r="LM13" s="22"/>
      <c r="LN13" s="22"/>
      <c r="LO13" s="22"/>
      <c r="LP13" s="22"/>
      <c r="LQ13" s="22"/>
      <c r="LR13" s="22"/>
      <c r="LS13" s="22"/>
      <c r="LT13" s="22"/>
      <c r="LU13" s="22"/>
      <c r="LV13" s="22"/>
      <c r="LW13" s="22"/>
      <c r="LX13" s="22"/>
      <c r="LY13" s="22"/>
      <c r="LZ13" s="22"/>
      <c r="MA13" s="22"/>
      <c r="MB13" s="22"/>
      <c r="MC13" s="22"/>
      <c r="MD13" s="22"/>
      <c r="ME13" s="22"/>
      <c r="MF13" s="22"/>
      <c r="MG13" s="22"/>
      <c r="MH13" s="22"/>
      <c r="MI13" s="22"/>
      <c r="MJ13" s="22"/>
      <c r="MK13" s="22"/>
      <c r="ML13" s="22"/>
      <c r="MM13" s="22"/>
      <c r="MN13" s="22"/>
      <c r="MO13" s="22"/>
      <c r="MP13" s="22"/>
      <c r="MQ13" s="22"/>
      <c r="MR13" s="22"/>
      <c r="MS13" s="22"/>
      <c r="MT13" s="22"/>
      <c r="MU13" s="22"/>
      <c r="MV13" s="22"/>
      <c r="MW13" s="22"/>
      <c r="MX13" s="22"/>
      <c r="MY13" s="22"/>
      <c r="MZ13" s="22"/>
      <c r="NA13" s="22"/>
      <c r="NB13" s="22"/>
      <c r="NC13" s="22"/>
      <c r="ND13" s="22"/>
      <c r="NE13" s="22"/>
      <c r="NF13" s="22"/>
      <c r="NG13" s="22"/>
      <c r="NH13" s="22"/>
      <c r="NI13" s="22"/>
      <c r="NJ13" s="22"/>
      <c r="NK13" s="22"/>
      <c r="NL13" s="22"/>
    </row>
    <row r="14" spans="1:376" ht="20.45" customHeight="1" x14ac:dyDescent="0.25">
      <c r="A14" s="23">
        <v>1</v>
      </c>
      <c r="B14" s="24">
        <v>270019</v>
      </c>
      <c r="C14" s="25" t="s">
        <v>17</v>
      </c>
      <c r="D14" s="26">
        <v>67158</v>
      </c>
      <c r="E14" s="27">
        <f>D14/12*10</f>
        <v>55965</v>
      </c>
      <c r="F14" s="27">
        <v>50869</v>
      </c>
      <c r="G14" s="28">
        <f>ROUND(F14/E14*100,1)</f>
        <v>90.9</v>
      </c>
      <c r="H14" s="29">
        <f t="shared" ref="H14:H59" si="0">IF(G14&gt;=98,100,(IF(G14&gt;=85,85,(IF(G14&gt;=80,80,0)))))</f>
        <v>85</v>
      </c>
      <c r="I14" s="30">
        <f>H14</f>
        <v>85</v>
      </c>
      <c r="J14" s="31">
        <v>342.19</v>
      </c>
      <c r="K14" s="32">
        <f t="shared" ref="K14:K59" si="1">ROUND(J14*I14/100,2)</f>
        <v>290.86</v>
      </c>
      <c r="L14" s="5"/>
      <c r="M14" s="5"/>
      <c r="N14" s="33"/>
      <c r="O14" s="5"/>
      <c r="P14" s="5"/>
      <c r="Q14" s="5"/>
      <c r="R14" s="34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</row>
    <row r="15" spans="1:376" ht="22.5" customHeight="1" x14ac:dyDescent="0.25">
      <c r="A15" s="35">
        <v>2</v>
      </c>
      <c r="B15" s="36">
        <v>270020</v>
      </c>
      <c r="C15" s="37" t="s">
        <v>18</v>
      </c>
      <c r="D15" s="38">
        <v>45000</v>
      </c>
      <c r="E15" s="27">
        <f t="shared" ref="E15:E59" si="2">D15/12*10</f>
        <v>37500</v>
      </c>
      <c r="F15" s="27">
        <v>37225</v>
      </c>
      <c r="G15" s="28">
        <f t="shared" ref="G15:G59" si="3">ROUND(F15/E15*100,1)</f>
        <v>99.3</v>
      </c>
      <c r="H15" s="29">
        <f t="shared" si="0"/>
        <v>100</v>
      </c>
      <c r="I15" s="30">
        <f t="shared" ref="I15:I59" si="4">H15</f>
        <v>100</v>
      </c>
      <c r="J15" s="31">
        <v>141.66999999999999</v>
      </c>
      <c r="K15" s="32">
        <f t="shared" si="1"/>
        <v>141.66999999999999</v>
      </c>
      <c r="L15" s="5"/>
      <c r="M15" s="5"/>
      <c r="N15" s="33"/>
      <c r="O15" s="5"/>
      <c r="P15" s="5"/>
      <c r="Q15" s="5"/>
      <c r="R15" s="34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  <c r="IT15" s="5"/>
      <c r="IU15" s="5"/>
      <c r="IV15" s="5"/>
      <c r="IW15" s="5"/>
      <c r="IX15" s="5"/>
      <c r="IY15" s="5"/>
      <c r="IZ15" s="5"/>
      <c r="JA15" s="5"/>
      <c r="JB15" s="5"/>
      <c r="JC15" s="5"/>
      <c r="JD15" s="5"/>
      <c r="JE15" s="5"/>
      <c r="JF15" s="5"/>
      <c r="JG15" s="5"/>
      <c r="JH15" s="5"/>
      <c r="JI15" s="5"/>
      <c r="JJ15" s="5"/>
      <c r="JK15" s="5"/>
      <c r="JL15" s="5"/>
      <c r="JM15" s="5"/>
      <c r="JN15" s="5"/>
      <c r="JO15" s="5"/>
      <c r="JP15" s="5"/>
      <c r="JQ15" s="5"/>
      <c r="JR15" s="5"/>
      <c r="JS15" s="5"/>
      <c r="JT15" s="5"/>
      <c r="JU15" s="5"/>
      <c r="JV15" s="5"/>
      <c r="JW15" s="5"/>
      <c r="JX15" s="5"/>
      <c r="JY15" s="5"/>
      <c r="JZ15" s="5"/>
      <c r="KA15" s="5"/>
      <c r="KB15" s="5"/>
      <c r="KC15" s="5"/>
      <c r="KD15" s="5"/>
      <c r="KE15" s="5"/>
      <c r="KF15" s="5"/>
      <c r="KG15" s="5"/>
      <c r="KH15" s="5"/>
      <c r="KI15" s="5"/>
      <c r="KJ15" s="5"/>
      <c r="KK15" s="5"/>
      <c r="KL15" s="5"/>
      <c r="KM15" s="5"/>
      <c r="KN15" s="5"/>
      <c r="KO15" s="5"/>
      <c r="KP15" s="5"/>
      <c r="KQ15" s="5"/>
      <c r="KR15" s="5"/>
      <c r="KS15" s="5"/>
      <c r="KT15" s="5"/>
      <c r="KU15" s="5"/>
      <c r="KV15" s="5"/>
      <c r="KW15" s="5"/>
      <c r="KX15" s="5"/>
      <c r="KY15" s="5"/>
      <c r="KZ15" s="5"/>
      <c r="LA15" s="5"/>
      <c r="LB15" s="5"/>
      <c r="LC15" s="5"/>
      <c r="LD15" s="5"/>
      <c r="LE15" s="5"/>
      <c r="LF15" s="5"/>
      <c r="LG15" s="5"/>
      <c r="LH15" s="5"/>
      <c r="LI15" s="5"/>
      <c r="LJ15" s="5"/>
      <c r="LK15" s="5"/>
      <c r="LL15" s="5"/>
      <c r="LM15" s="5"/>
      <c r="LN15" s="5"/>
      <c r="LO15" s="5"/>
      <c r="LP15" s="5"/>
      <c r="LQ15" s="5"/>
      <c r="LR15" s="5"/>
      <c r="LS15" s="5"/>
      <c r="LT15" s="5"/>
      <c r="LU15" s="5"/>
      <c r="LV15" s="5"/>
      <c r="LW15" s="5"/>
      <c r="LX15" s="5"/>
      <c r="LY15" s="5"/>
      <c r="LZ15" s="5"/>
      <c r="MA15" s="5"/>
      <c r="MB15" s="5"/>
      <c r="MC15" s="5"/>
      <c r="MD15" s="5"/>
      <c r="ME15" s="5"/>
      <c r="MF15" s="5"/>
      <c r="MG15" s="5"/>
      <c r="MH15" s="5"/>
      <c r="MI15" s="5"/>
      <c r="MJ15" s="5"/>
      <c r="MK15" s="5"/>
      <c r="ML15" s="5"/>
      <c r="MM15" s="5"/>
      <c r="MN15" s="5"/>
      <c r="MO15" s="5"/>
      <c r="MP15" s="5"/>
      <c r="MQ15" s="5"/>
      <c r="MR15" s="5"/>
      <c r="MS15" s="5"/>
      <c r="MT15" s="5"/>
      <c r="MU15" s="5"/>
      <c r="MV15" s="5"/>
      <c r="MW15" s="5"/>
      <c r="MX15" s="5"/>
      <c r="MY15" s="5"/>
      <c r="MZ15" s="5"/>
      <c r="NA15" s="5"/>
      <c r="NB15" s="5"/>
      <c r="NC15" s="5"/>
      <c r="ND15" s="5"/>
      <c r="NE15" s="5"/>
      <c r="NF15" s="5"/>
      <c r="NG15" s="5"/>
      <c r="NH15" s="5"/>
      <c r="NI15" s="5"/>
      <c r="NJ15" s="5"/>
      <c r="NK15" s="5"/>
      <c r="NL15" s="5"/>
    </row>
    <row r="16" spans="1:376" ht="22.5" customHeight="1" x14ac:dyDescent="0.25">
      <c r="A16" s="35">
        <v>3</v>
      </c>
      <c r="B16" s="36">
        <v>270021</v>
      </c>
      <c r="C16" s="37" t="s">
        <v>19</v>
      </c>
      <c r="D16" s="38">
        <v>67111</v>
      </c>
      <c r="E16" s="27">
        <f t="shared" si="2"/>
        <v>55925.833333333328</v>
      </c>
      <c r="F16" s="27">
        <v>50366</v>
      </c>
      <c r="G16" s="28">
        <f t="shared" si="3"/>
        <v>90.1</v>
      </c>
      <c r="H16" s="29">
        <f t="shared" si="0"/>
        <v>85</v>
      </c>
      <c r="I16" s="30">
        <f t="shared" si="4"/>
        <v>85</v>
      </c>
      <c r="J16" s="31">
        <v>210.34</v>
      </c>
      <c r="K16" s="32">
        <f t="shared" si="1"/>
        <v>178.79</v>
      </c>
      <c r="L16" s="5"/>
      <c r="M16" s="5"/>
      <c r="N16" s="33"/>
      <c r="O16" s="5"/>
      <c r="P16" s="5"/>
      <c r="Q16" s="5"/>
      <c r="R16" s="34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  <c r="IT16" s="5"/>
      <c r="IU16" s="5"/>
      <c r="IV16" s="5"/>
      <c r="IW16" s="5"/>
      <c r="IX16" s="5"/>
      <c r="IY16" s="5"/>
      <c r="IZ16" s="5"/>
      <c r="JA16" s="5"/>
      <c r="JB16" s="5"/>
      <c r="JC16" s="5"/>
      <c r="JD16" s="5"/>
      <c r="JE16" s="5"/>
      <c r="JF16" s="5"/>
      <c r="JG16" s="5"/>
      <c r="JH16" s="5"/>
      <c r="JI16" s="5"/>
      <c r="JJ16" s="5"/>
      <c r="JK16" s="5"/>
      <c r="JL16" s="5"/>
      <c r="JM16" s="5"/>
      <c r="JN16" s="5"/>
      <c r="JO16" s="5"/>
      <c r="JP16" s="5"/>
      <c r="JQ16" s="5"/>
      <c r="JR16" s="5"/>
      <c r="JS16" s="5"/>
      <c r="JT16" s="5"/>
      <c r="JU16" s="5"/>
      <c r="JV16" s="5"/>
      <c r="JW16" s="5"/>
      <c r="JX16" s="5"/>
      <c r="JY16" s="5"/>
      <c r="JZ16" s="5"/>
      <c r="KA16" s="5"/>
      <c r="KB16" s="5"/>
      <c r="KC16" s="5"/>
      <c r="KD16" s="5"/>
      <c r="KE16" s="5"/>
      <c r="KF16" s="5"/>
      <c r="KG16" s="5"/>
      <c r="KH16" s="5"/>
      <c r="KI16" s="5"/>
      <c r="KJ16" s="5"/>
      <c r="KK16" s="5"/>
      <c r="KL16" s="5"/>
      <c r="KM16" s="5"/>
      <c r="KN16" s="5"/>
      <c r="KO16" s="5"/>
      <c r="KP16" s="5"/>
      <c r="KQ16" s="5"/>
      <c r="KR16" s="5"/>
      <c r="KS16" s="5"/>
      <c r="KT16" s="5"/>
      <c r="KU16" s="5"/>
      <c r="KV16" s="5"/>
      <c r="KW16" s="5"/>
      <c r="KX16" s="5"/>
      <c r="KY16" s="5"/>
      <c r="KZ16" s="5"/>
      <c r="LA16" s="5"/>
      <c r="LB16" s="5"/>
      <c r="LC16" s="5"/>
      <c r="LD16" s="5"/>
      <c r="LE16" s="5"/>
      <c r="LF16" s="5"/>
      <c r="LG16" s="5"/>
      <c r="LH16" s="5"/>
      <c r="LI16" s="5"/>
      <c r="LJ16" s="5"/>
      <c r="LK16" s="5"/>
      <c r="LL16" s="5"/>
      <c r="LM16" s="5"/>
      <c r="LN16" s="5"/>
      <c r="LO16" s="5"/>
      <c r="LP16" s="5"/>
      <c r="LQ16" s="5"/>
      <c r="LR16" s="5"/>
      <c r="LS16" s="5"/>
      <c r="LT16" s="5"/>
      <c r="LU16" s="5"/>
      <c r="LV16" s="5"/>
      <c r="LW16" s="5"/>
      <c r="LX16" s="5"/>
      <c r="LY16" s="5"/>
      <c r="LZ16" s="5"/>
      <c r="MA16" s="5"/>
      <c r="MB16" s="5"/>
      <c r="MC16" s="5"/>
      <c r="MD16" s="5"/>
      <c r="ME16" s="5"/>
      <c r="MF16" s="5"/>
      <c r="MG16" s="5"/>
      <c r="MH16" s="5"/>
      <c r="MI16" s="5"/>
      <c r="MJ16" s="5"/>
      <c r="MK16" s="5"/>
      <c r="ML16" s="5"/>
      <c r="MM16" s="5"/>
      <c r="MN16" s="5"/>
      <c r="MO16" s="5"/>
      <c r="MP16" s="5"/>
      <c r="MQ16" s="5"/>
      <c r="MR16" s="5"/>
      <c r="MS16" s="5"/>
      <c r="MT16" s="5"/>
      <c r="MU16" s="5"/>
      <c r="MV16" s="5"/>
      <c r="MW16" s="5"/>
      <c r="MX16" s="5"/>
      <c r="MY16" s="5"/>
      <c r="MZ16" s="5"/>
      <c r="NA16" s="5"/>
      <c r="NB16" s="5"/>
      <c r="NC16" s="5"/>
      <c r="ND16" s="5"/>
      <c r="NE16" s="5"/>
      <c r="NF16" s="5"/>
      <c r="NG16" s="5"/>
      <c r="NH16" s="5"/>
      <c r="NI16" s="5"/>
      <c r="NJ16" s="5"/>
      <c r="NK16" s="5"/>
      <c r="NL16" s="5"/>
    </row>
    <row r="17" spans="1:376" ht="22.5" customHeight="1" x14ac:dyDescent="0.25">
      <c r="A17" s="35">
        <v>4</v>
      </c>
      <c r="B17" s="36">
        <v>270022</v>
      </c>
      <c r="C17" s="37" t="s">
        <v>20</v>
      </c>
      <c r="D17" s="38">
        <v>53100</v>
      </c>
      <c r="E17" s="27">
        <f t="shared" si="2"/>
        <v>44250</v>
      </c>
      <c r="F17" s="27">
        <v>42870</v>
      </c>
      <c r="G17" s="28">
        <f>ROUND(F17/E17*100,1)</f>
        <v>96.9</v>
      </c>
      <c r="H17" s="29">
        <f t="shared" si="0"/>
        <v>85</v>
      </c>
      <c r="I17" s="30">
        <f t="shared" si="4"/>
        <v>85</v>
      </c>
      <c r="J17" s="31">
        <v>270.7</v>
      </c>
      <c r="K17" s="32">
        <f t="shared" si="1"/>
        <v>230.1</v>
      </c>
      <c r="L17" s="5"/>
      <c r="M17" s="5"/>
      <c r="N17" s="33"/>
      <c r="O17" s="5"/>
      <c r="P17" s="5"/>
      <c r="Q17" s="5"/>
      <c r="R17" s="34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  <c r="IT17" s="5"/>
      <c r="IU17" s="5"/>
      <c r="IV17" s="5"/>
      <c r="IW17" s="5"/>
      <c r="IX17" s="5"/>
      <c r="IY17" s="5"/>
      <c r="IZ17" s="5"/>
      <c r="JA17" s="5"/>
      <c r="JB17" s="5"/>
      <c r="JC17" s="5"/>
      <c r="JD17" s="5"/>
      <c r="JE17" s="5"/>
      <c r="JF17" s="5"/>
      <c r="JG17" s="5"/>
      <c r="JH17" s="5"/>
      <c r="JI17" s="5"/>
      <c r="JJ17" s="5"/>
      <c r="JK17" s="5"/>
      <c r="JL17" s="5"/>
      <c r="JM17" s="5"/>
      <c r="JN17" s="5"/>
      <c r="JO17" s="5"/>
      <c r="JP17" s="5"/>
      <c r="JQ17" s="5"/>
      <c r="JR17" s="5"/>
      <c r="JS17" s="5"/>
      <c r="JT17" s="5"/>
      <c r="JU17" s="5"/>
      <c r="JV17" s="5"/>
      <c r="JW17" s="5"/>
      <c r="JX17" s="5"/>
      <c r="JY17" s="5"/>
      <c r="JZ17" s="5"/>
      <c r="KA17" s="5"/>
      <c r="KB17" s="5"/>
      <c r="KC17" s="5"/>
      <c r="KD17" s="5"/>
      <c r="KE17" s="5"/>
      <c r="KF17" s="5"/>
      <c r="KG17" s="5"/>
      <c r="KH17" s="5"/>
      <c r="KI17" s="5"/>
      <c r="KJ17" s="5"/>
      <c r="KK17" s="5"/>
      <c r="KL17" s="5"/>
      <c r="KM17" s="5"/>
      <c r="KN17" s="5"/>
      <c r="KO17" s="5"/>
      <c r="KP17" s="5"/>
      <c r="KQ17" s="5"/>
      <c r="KR17" s="5"/>
      <c r="KS17" s="5"/>
      <c r="KT17" s="5"/>
      <c r="KU17" s="5"/>
      <c r="KV17" s="5"/>
      <c r="KW17" s="5"/>
      <c r="KX17" s="5"/>
      <c r="KY17" s="5"/>
      <c r="KZ17" s="5"/>
      <c r="LA17" s="5"/>
      <c r="LB17" s="5"/>
      <c r="LC17" s="5"/>
      <c r="LD17" s="5"/>
      <c r="LE17" s="5"/>
      <c r="LF17" s="5"/>
      <c r="LG17" s="5"/>
      <c r="LH17" s="5"/>
      <c r="LI17" s="5"/>
      <c r="LJ17" s="5"/>
      <c r="LK17" s="5"/>
      <c r="LL17" s="5"/>
      <c r="LM17" s="5"/>
      <c r="LN17" s="5"/>
      <c r="LO17" s="5"/>
      <c r="LP17" s="5"/>
      <c r="LQ17" s="5"/>
      <c r="LR17" s="5"/>
      <c r="LS17" s="5"/>
      <c r="LT17" s="5"/>
      <c r="LU17" s="5"/>
      <c r="LV17" s="5"/>
      <c r="LW17" s="5"/>
      <c r="LX17" s="5"/>
      <c r="LY17" s="5"/>
      <c r="LZ17" s="5"/>
      <c r="MA17" s="5"/>
      <c r="MB17" s="5"/>
      <c r="MC17" s="5"/>
      <c r="MD17" s="5"/>
      <c r="ME17" s="5"/>
      <c r="MF17" s="5"/>
      <c r="MG17" s="5"/>
      <c r="MH17" s="5"/>
      <c r="MI17" s="5"/>
      <c r="MJ17" s="5"/>
      <c r="MK17" s="5"/>
      <c r="ML17" s="5"/>
      <c r="MM17" s="5"/>
      <c r="MN17" s="5"/>
      <c r="MO17" s="5"/>
      <c r="MP17" s="5"/>
      <c r="MQ17" s="5"/>
      <c r="MR17" s="5"/>
      <c r="MS17" s="5"/>
      <c r="MT17" s="5"/>
      <c r="MU17" s="5"/>
      <c r="MV17" s="5"/>
      <c r="MW17" s="5"/>
      <c r="MX17" s="5"/>
      <c r="MY17" s="5"/>
      <c r="MZ17" s="5"/>
      <c r="NA17" s="5"/>
      <c r="NB17" s="5"/>
      <c r="NC17" s="5"/>
      <c r="ND17" s="5"/>
      <c r="NE17" s="5"/>
      <c r="NF17" s="5"/>
      <c r="NG17" s="5"/>
      <c r="NH17" s="5"/>
      <c r="NI17" s="5"/>
      <c r="NJ17" s="5"/>
      <c r="NK17" s="5"/>
      <c r="NL17" s="5"/>
    </row>
    <row r="18" spans="1:376" ht="22.5" customHeight="1" x14ac:dyDescent="0.25">
      <c r="A18" s="35">
        <v>5</v>
      </c>
      <c r="B18" s="36">
        <v>270023</v>
      </c>
      <c r="C18" s="39" t="s">
        <v>21</v>
      </c>
      <c r="D18" s="38">
        <v>42088.23529411765</v>
      </c>
      <c r="E18" s="27">
        <f t="shared" si="2"/>
        <v>35073.529411764706</v>
      </c>
      <c r="F18" s="27">
        <v>35275.951764705882</v>
      </c>
      <c r="G18" s="28">
        <f t="shared" si="3"/>
        <v>100.6</v>
      </c>
      <c r="H18" s="29">
        <f t="shared" si="0"/>
        <v>100</v>
      </c>
      <c r="I18" s="30">
        <f t="shared" si="4"/>
        <v>100</v>
      </c>
      <c r="J18" s="31">
        <v>182.57</v>
      </c>
      <c r="K18" s="32">
        <f t="shared" si="1"/>
        <v>182.57</v>
      </c>
      <c r="L18" s="5"/>
      <c r="M18" s="5"/>
      <c r="N18" s="33"/>
      <c r="O18" s="5"/>
      <c r="P18" s="5"/>
      <c r="Q18" s="5"/>
      <c r="R18" s="34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  <c r="IT18" s="5"/>
      <c r="IU18" s="5"/>
      <c r="IV18" s="5"/>
      <c r="IW18" s="5"/>
      <c r="IX18" s="5"/>
      <c r="IY18" s="5"/>
      <c r="IZ18" s="5"/>
      <c r="JA18" s="5"/>
      <c r="JB18" s="5"/>
      <c r="JC18" s="5"/>
      <c r="JD18" s="5"/>
      <c r="JE18" s="5"/>
      <c r="JF18" s="5"/>
      <c r="JG18" s="5"/>
      <c r="JH18" s="5"/>
      <c r="JI18" s="5"/>
      <c r="JJ18" s="5"/>
      <c r="JK18" s="5"/>
      <c r="JL18" s="5"/>
      <c r="JM18" s="5"/>
      <c r="JN18" s="5"/>
      <c r="JO18" s="5"/>
      <c r="JP18" s="5"/>
      <c r="JQ18" s="5"/>
      <c r="JR18" s="5"/>
      <c r="JS18" s="5"/>
      <c r="JT18" s="5"/>
      <c r="JU18" s="5"/>
      <c r="JV18" s="5"/>
      <c r="JW18" s="5"/>
      <c r="JX18" s="5"/>
      <c r="JY18" s="5"/>
      <c r="JZ18" s="5"/>
      <c r="KA18" s="5"/>
      <c r="KB18" s="5"/>
      <c r="KC18" s="5"/>
      <c r="KD18" s="5"/>
      <c r="KE18" s="5"/>
      <c r="KF18" s="5"/>
      <c r="KG18" s="5"/>
      <c r="KH18" s="5"/>
      <c r="KI18" s="5"/>
      <c r="KJ18" s="5"/>
      <c r="KK18" s="5"/>
      <c r="KL18" s="5"/>
      <c r="KM18" s="5"/>
      <c r="KN18" s="5"/>
      <c r="KO18" s="5"/>
      <c r="KP18" s="5"/>
      <c r="KQ18" s="5"/>
      <c r="KR18" s="5"/>
      <c r="KS18" s="5"/>
      <c r="KT18" s="5"/>
      <c r="KU18" s="5"/>
      <c r="KV18" s="5"/>
      <c r="KW18" s="5"/>
      <c r="KX18" s="5"/>
      <c r="KY18" s="5"/>
      <c r="KZ18" s="5"/>
      <c r="LA18" s="5"/>
      <c r="LB18" s="5"/>
      <c r="LC18" s="5"/>
      <c r="LD18" s="5"/>
      <c r="LE18" s="5"/>
      <c r="LF18" s="5"/>
      <c r="LG18" s="5"/>
      <c r="LH18" s="5"/>
      <c r="LI18" s="5"/>
      <c r="LJ18" s="5"/>
      <c r="LK18" s="5"/>
      <c r="LL18" s="5"/>
      <c r="LM18" s="5"/>
      <c r="LN18" s="5"/>
      <c r="LO18" s="5"/>
      <c r="LP18" s="5"/>
      <c r="LQ18" s="5"/>
      <c r="LR18" s="5"/>
      <c r="LS18" s="5"/>
      <c r="LT18" s="5"/>
      <c r="LU18" s="5"/>
      <c r="LV18" s="5"/>
      <c r="LW18" s="5"/>
      <c r="LX18" s="5"/>
      <c r="LY18" s="5"/>
      <c r="LZ18" s="5"/>
      <c r="MA18" s="5"/>
      <c r="MB18" s="5"/>
      <c r="MC18" s="5"/>
      <c r="MD18" s="5"/>
      <c r="ME18" s="5"/>
      <c r="MF18" s="5"/>
      <c r="MG18" s="5"/>
      <c r="MH18" s="5"/>
      <c r="MI18" s="5"/>
      <c r="MJ18" s="5"/>
      <c r="MK18" s="5"/>
      <c r="ML18" s="5"/>
      <c r="MM18" s="5"/>
      <c r="MN18" s="5"/>
      <c r="MO18" s="5"/>
      <c r="MP18" s="5"/>
      <c r="MQ18" s="5"/>
      <c r="MR18" s="5"/>
      <c r="MS18" s="5"/>
      <c r="MT18" s="5"/>
      <c r="MU18" s="5"/>
      <c r="MV18" s="5"/>
      <c r="MW18" s="5"/>
      <c r="MX18" s="5"/>
      <c r="MY18" s="5"/>
      <c r="MZ18" s="5"/>
      <c r="NA18" s="5"/>
      <c r="NB18" s="5"/>
      <c r="NC18" s="5"/>
      <c r="ND18" s="5"/>
      <c r="NE18" s="5"/>
      <c r="NF18" s="5"/>
      <c r="NG18" s="5"/>
      <c r="NH18" s="5"/>
      <c r="NI18" s="5"/>
      <c r="NJ18" s="5"/>
      <c r="NK18" s="5"/>
      <c r="NL18" s="5"/>
    </row>
    <row r="19" spans="1:376" ht="22.5" customHeight="1" x14ac:dyDescent="0.25">
      <c r="A19" s="35">
        <v>6</v>
      </c>
      <c r="B19" s="36">
        <v>270024</v>
      </c>
      <c r="C19" s="37" t="s">
        <v>22</v>
      </c>
      <c r="D19" s="38">
        <v>176199.76470588235</v>
      </c>
      <c r="E19" s="27">
        <f t="shared" si="2"/>
        <v>146833.13725490196</v>
      </c>
      <c r="F19" s="27">
        <v>145106.24117647059</v>
      </c>
      <c r="G19" s="28">
        <f t="shared" si="3"/>
        <v>98.8</v>
      </c>
      <c r="H19" s="29">
        <f t="shared" si="0"/>
        <v>100</v>
      </c>
      <c r="I19" s="30">
        <f t="shared" si="4"/>
        <v>100</v>
      </c>
      <c r="J19" s="31">
        <v>587.6</v>
      </c>
      <c r="K19" s="32">
        <f t="shared" si="1"/>
        <v>587.6</v>
      </c>
      <c r="L19" s="5"/>
      <c r="M19" s="5"/>
      <c r="N19" s="33"/>
      <c r="O19" s="5"/>
      <c r="P19" s="5"/>
      <c r="Q19" s="5"/>
      <c r="R19" s="34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  <c r="IT19" s="5"/>
      <c r="IU19" s="5"/>
      <c r="IV19" s="5"/>
      <c r="IW19" s="5"/>
      <c r="IX19" s="5"/>
      <c r="IY19" s="5"/>
      <c r="IZ19" s="5"/>
      <c r="JA19" s="5"/>
      <c r="JB19" s="5"/>
      <c r="JC19" s="5"/>
      <c r="JD19" s="5"/>
      <c r="JE19" s="5"/>
      <c r="JF19" s="5"/>
      <c r="JG19" s="5"/>
      <c r="JH19" s="5"/>
      <c r="JI19" s="5"/>
      <c r="JJ19" s="5"/>
      <c r="JK19" s="5"/>
      <c r="JL19" s="5"/>
      <c r="JM19" s="5"/>
      <c r="JN19" s="5"/>
      <c r="JO19" s="5"/>
      <c r="JP19" s="5"/>
      <c r="JQ19" s="5"/>
      <c r="JR19" s="5"/>
      <c r="JS19" s="5"/>
      <c r="JT19" s="5"/>
      <c r="JU19" s="5"/>
      <c r="JV19" s="5"/>
      <c r="JW19" s="5"/>
      <c r="JX19" s="5"/>
      <c r="JY19" s="5"/>
      <c r="JZ19" s="5"/>
      <c r="KA19" s="5"/>
      <c r="KB19" s="5"/>
      <c r="KC19" s="5"/>
      <c r="KD19" s="5"/>
      <c r="KE19" s="5"/>
      <c r="KF19" s="5"/>
      <c r="KG19" s="5"/>
      <c r="KH19" s="5"/>
      <c r="KI19" s="5"/>
      <c r="KJ19" s="5"/>
      <c r="KK19" s="5"/>
      <c r="KL19" s="5"/>
      <c r="KM19" s="5"/>
      <c r="KN19" s="5"/>
      <c r="KO19" s="5"/>
      <c r="KP19" s="5"/>
      <c r="KQ19" s="5"/>
      <c r="KR19" s="5"/>
      <c r="KS19" s="5"/>
      <c r="KT19" s="5"/>
      <c r="KU19" s="5"/>
      <c r="KV19" s="5"/>
      <c r="KW19" s="5"/>
      <c r="KX19" s="5"/>
      <c r="KY19" s="5"/>
      <c r="KZ19" s="5"/>
      <c r="LA19" s="5"/>
      <c r="LB19" s="5"/>
      <c r="LC19" s="5"/>
      <c r="LD19" s="5"/>
      <c r="LE19" s="5"/>
      <c r="LF19" s="5"/>
      <c r="LG19" s="5"/>
      <c r="LH19" s="5"/>
      <c r="LI19" s="5"/>
      <c r="LJ19" s="5"/>
      <c r="LK19" s="5"/>
      <c r="LL19" s="5"/>
      <c r="LM19" s="5"/>
      <c r="LN19" s="5"/>
      <c r="LO19" s="5"/>
      <c r="LP19" s="5"/>
      <c r="LQ19" s="5"/>
      <c r="LR19" s="5"/>
      <c r="LS19" s="5"/>
      <c r="LT19" s="5"/>
      <c r="LU19" s="5"/>
      <c r="LV19" s="5"/>
      <c r="LW19" s="5"/>
      <c r="LX19" s="5"/>
      <c r="LY19" s="5"/>
      <c r="LZ19" s="5"/>
      <c r="MA19" s="5"/>
      <c r="MB19" s="5"/>
      <c r="MC19" s="5"/>
      <c r="MD19" s="5"/>
      <c r="ME19" s="5"/>
      <c r="MF19" s="5"/>
      <c r="MG19" s="5"/>
      <c r="MH19" s="5"/>
      <c r="MI19" s="5"/>
      <c r="MJ19" s="5"/>
      <c r="MK19" s="5"/>
      <c r="ML19" s="5"/>
      <c r="MM19" s="5"/>
      <c r="MN19" s="5"/>
      <c r="MO19" s="5"/>
      <c r="MP19" s="5"/>
      <c r="MQ19" s="5"/>
      <c r="MR19" s="5"/>
      <c r="MS19" s="5"/>
      <c r="MT19" s="5"/>
      <c r="MU19" s="5"/>
      <c r="MV19" s="5"/>
      <c r="MW19" s="5"/>
      <c r="MX19" s="5"/>
      <c r="MY19" s="5"/>
      <c r="MZ19" s="5"/>
      <c r="NA19" s="5"/>
      <c r="NB19" s="5"/>
      <c r="NC19" s="5"/>
      <c r="ND19" s="5"/>
      <c r="NE19" s="5"/>
      <c r="NF19" s="5"/>
      <c r="NG19" s="5"/>
      <c r="NH19" s="5"/>
      <c r="NI19" s="5"/>
      <c r="NJ19" s="5"/>
      <c r="NK19" s="5"/>
      <c r="NL19" s="5"/>
    </row>
    <row r="20" spans="1:376" ht="22.5" customHeight="1" x14ac:dyDescent="0.25">
      <c r="A20" s="35">
        <v>7</v>
      </c>
      <c r="B20" s="36">
        <v>270025</v>
      </c>
      <c r="C20" s="37" t="s">
        <v>23</v>
      </c>
      <c r="D20" s="38">
        <v>48540.588000000003</v>
      </c>
      <c r="E20" s="27">
        <f t="shared" si="2"/>
        <v>40450.490000000005</v>
      </c>
      <c r="F20" s="27">
        <v>41017.882352941175</v>
      </c>
      <c r="G20" s="28">
        <f t="shared" si="3"/>
        <v>101.4</v>
      </c>
      <c r="H20" s="29">
        <f t="shared" si="0"/>
        <v>100</v>
      </c>
      <c r="I20" s="30">
        <f t="shared" si="4"/>
        <v>100</v>
      </c>
      <c r="J20" s="31">
        <v>179.45</v>
      </c>
      <c r="K20" s="32">
        <f t="shared" si="1"/>
        <v>179.45</v>
      </c>
      <c r="N20" s="33"/>
      <c r="R20" s="40"/>
    </row>
    <row r="21" spans="1:376" ht="22.5" customHeight="1" x14ac:dyDescent="0.25">
      <c r="A21" s="35">
        <v>8</v>
      </c>
      <c r="B21" s="36">
        <v>270026</v>
      </c>
      <c r="C21" s="39" t="s">
        <v>24</v>
      </c>
      <c r="D21" s="41">
        <v>48000</v>
      </c>
      <c r="E21" s="27">
        <f t="shared" si="2"/>
        <v>40000</v>
      </c>
      <c r="F21" s="27">
        <v>31208</v>
      </c>
      <c r="G21" s="28">
        <f t="shared" si="3"/>
        <v>78</v>
      </c>
      <c r="H21" s="29">
        <f t="shared" si="0"/>
        <v>0</v>
      </c>
      <c r="I21" s="30">
        <f t="shared" si="4"/>
        <v>0</v>
      </c>
      <c r="J21" s="31">
        <v>200.85</v>
      </c>
      <c r="K21" s="32">
        <f t="shared" si="1"/>
        <v>0</v>
      </c>
      <c r="N21" s="33"/>
      <c r="R21" s="40"/>
    </row>
    <row r="22" spans="1:376" ht="22.5" customHeight="1" x14ac:dyDescent="0.25">
      <c r="A22" s="35">
        <v>9</v>
      </c>
      <c r="B22" s="36">
        <v>270035</v>
      </c>
      <c r="C22" s="42" t="s">
        <v>25</v>
      </c>
      <c r="D22" s="38">
        <v>35000</v>
      </c>
      <c r="E22" s="27">
        <f t="shared" si="2"/>
        <v>29166.666666666664</v>
      </c>
      <c r="F22" s="27">
        <v>29224</v>
      </c>
      <c r="G22" s="28">
        <f t="shared" si="3"/>
        <v>100.2</v>
      </c>
      <c r="H22" s="29">
        <f t="shared" si="0"/>
        <v>100</v>
      </c>
      <c r="I22" s="30">
        <f t="shared" si="4"/>
        <v>100</v>
      </c>
      <c r="J22" s="31">
        <v>245.23</v>
      </c>
      <c r="K22" s="32">
        <f t="shared" si="1"/>
        <v>245.23</v>
      </c>
      <c r="N22" s="33"/>
      <c r="R22" s="40"/>
    </row>
    <row r="23" spans="1:376" ht="22.15" customHeight="1" x14ac:dyDescent="0.25">
      <c r="A23" s="35">
        <v>10</v>
      </c>
      <c r="B23" s="36">
        <v>270036</v>
      </c>
      <c r="C23" s="37" t="s">
        <v>26</v>
      </c>
      <c r="D23" s="38">
        <v>34000</v>
      </c>
      <c r="E23" s="27">
        <f t="shared" si="2"/>
        <v>28333.333333333336</v>
      </c>
      <c r="F23" s="27">
        <v>29215</v>
      </c>
      <c r="G23" s="28">
        <f t="shared" si="3"/>
        <v>103.1</v>
      </c>
      <c r="H23" s="29">
        <f t="shared" si="0"/>
        <v>100</v>
      </c>
      <c r="I23" s="30">
        <f t="shared" si="4"/>
        <v>100</v>
      </c>
      <c r="J23" s="31">
        <v>151.99</v>
      </c>
      <c r="K23" s="32">
        <f t="shared" si="1"/>
        <v>151.99</v>
      </c>
      <c r="N23" s="33"/>
      <c r="R23" s="40"/>
    </row>
    <row r="24" spans="1:376" ht="24.75" customHeight="1" x14ac:dyDescent="0.25">
      <c r="A24" s="35">
        <v>11</v>
      </c>
      <c r="B24" s="36">
        <v>270037</v>
      </c>
      <c r="C24" s="37" t="s">
        <v>27</v>
      </c>
      <c r="D24" s="38">
        <v>35000</v>
      </c>
      <c r="E24" s="27">
        <f t="shared" si="2"/>
        <v>29166.666666666664</v>
      </c>
      <c r="F24" s="27">
        <v>29795</v>
      </c>
      <c r="G24" s="28">
        <f t="shared" si="3"/>
        <v>102.2</v>
      </c>
      <c r="H24" s="29">
        <f t="shared" si="0"/>
        <v>100</v>
      </c>
      <c r="I24" s="30">
        <f t="shared" si="4"/>
        <v>100</v>
      </c>
      <c r="J24" s="31">
        <v>161.46</v>
      </c>
      <c r="K24" s="32">
        <f t="shared" si="1"/>
        <v>161.46</v>
      </c>
      <c r="N24" s="33"/>
      <c r="R24" s="40"/>
    </row>
    <row r="25" spans="1:376" ht="25.5" customHeight="1" x14ac:dyDescent="0.25">
      <c r="A25" s="35">
        <v>12</v>
      </c>
      <c r="B25" s="36">
        <v>270038</v>
      </c>
      <c r="C25" s="37" t="s">
        <v>28</v>
      </c>
      <c r="D25" s="38">
        <v>30000</v>
      </c>
      <c r="E25" s="27">
        <f t="shared" si="2"/>
        <v>25000</v>
      </c>
      <c r="F25" s="27">
        <v>23294</v>
      </c>
      <c r="G25" s="28">
        <f t="shared" si="3"/>
        <v>93.2</v>
      </c>
      <c r="H25" s="29">
        <f t="shared" si="0"/>
        <v>85</v>
      </c>
      <c r="I25" s="30">
        <f t="shared" si="4"/>
        <v>85</v>
      </c>
      <c r="J25" s="31">
        <v>163.51</v>
      </c>
      <c r="K25" s="32">
        <f t="shared" si="1"/>
        <v>138.97999999999999</v>
      </c>
      <c r="N25" s="33"/>
      <c r="R25" s="40"/>
    </row>
    <row r="26" spans="1:376" ht="24" customHeight="1" x14ac:dyDescent="0.25">
      <c r="A26" s="35">
        <v>13</v>
      </c>
      <c r="B26" s="36">
        <v>270017</v>
      </c>
      <c r="C26" s="37" t="s">
        <v>29</v>
      </c>
      <c r="D26" s="38">
        <v>61900</v>
      </c>
      <c r="E26" s="27">
        <f t="shared" si="2"/>
        <v>51583.333333333328</v>
      </c>
      <c r="F26" s="27">
        <v>38358</v>
      </c>
      <c r="G26" s="28">
        <f t="shared" si="3"/>
        <v>74.400000000000006</v>
      </c>
      <c r="H26" s="29">
        <f t="shared" si="0"/>
        <v>0</v>
      </c>
      <c r="I26" s="30">
        <f t="shared" si="4"/>
        <v>0</v>
      </c>
      <c r="J26" s="31">
        <v>206.79</v>
      </c>
      <c r="K26" s="32">
        <f t="shared" si="1"/>
        <v>0</v>
      </c>
      <c r="N26" s="33"/>
      <c r="R26" s="40"/>
    </row>
    <row r="27" spans="1:376" ht="31.15" customHeight="1" x14ac:dyDescent="0.25">
      <c r="A27" s="35">
        <v>14</v>
      </c>
      <c r="B27" s="36">
        <v>270040</v>
      </c>
      <c r="C27" s="37" t="s">
        <v>30</v>
      </c>
      <c r="D27" s="38">
        <v>17413</v>
      </c>
      <c r="E27" s="27">
        <f t="shared" si="2"/>
        <v>14510.833333333332</v>
      </c>
      <c r="F27" s="27">
        <v>15931</v>
      </c>
      <c r="G27" s="28">
        <f t="shared" si="3"/>
        <v>109.8</v>
      </c>
      <c r="H27" s="29">
        <f t="shared" si="0"/>
        <v>100</v>
      </c>
      <c r="I27" s="30">
        <f t="shared" si="4"/>
        <v>100</v>
      </c>
      <c r="J27" s="31">
        <v>127.57</v>
      </c>
      <c r="K27" s="32">
        <f t="shared" si="1"/>
        <v>127.57</v>
      </c>
      <c r="N27" s="33"/>
      <c r="R27" s="40"/>
    </row>
    <row r="28" spans="1:376" ht="18.600000000000001" customHeight="1" x14ac:dyDescent="0.25">
      <c r="A28" s="35">
        <v>15</v>
      </c>
      <c r="B28" s="36">
        <v>270041</v>
      </c>
      <c r="C28" s="37" t="s">
        <v>31</v>
      </c>
      <c r="D28" s="38">
        <v>50000</v>
      </c>
      <c r="E28" s="27">
        <f t="shared" si="2"/>
        <v>41666.666666666672</v>
      </c>
      <c r="F28" s="27">
        <v>41704</v>
      </c>
      <c r="G28" s="28">
        <f t="shared" si="3"/>
        <v>100.1</v>
      </c>
      <c r="H28" s="29">
        <f t="shared" si="0"/>
        <v>100</v>
      </c>
      <c r="I28" s="30">
        <f t="shared" si="4"/>
        <v>100</v>
      </c>
      <c r="J28" s="31">
        <v>235.08</v>
      </c>
      <c r="K28" s="32">
        <f t="shared" si="1"/>
        <v>235.08</v>
      </c>
      <c r="N28" s="33"/>
      <c r="R28" s="40"/>
    </row>
    <row r="29" spans="1:376" ht="21.6" customHeight="1" x14ac:dyDescent="0.25">
      <c r="A29" s="35">
        <v>16</v>
      </c>
      <c r="B29" s="36">
        <v>270044</v>
      </c>
      <c r="C29" s="37" t="s">
        <v>32</v>
      </c>
      <c r="D29" s="38">
        <v>1500.47</v>
      </c>
      <c r="E29" s="27">
        <f t="shared" si="2"/>
        <v>1250.3916666666667</v>
      </c>
      <c r="F29" s="27">
        <v>440.7176470588235</v>
      </c>
      <c r="G29" s="28">
        <f t="shared" si="3"/>
        <v>35.200000000000003</v>
      </c>
      <c r="H29" s="29">
        <f t="shared" si="0"/>
        <v>0</v>
      </c>
      <c r="I29" s="30">
        <f t="shared" si="4"/>
        <v>0</v>
      </c>
      <c r="J29" s="31">
        <v>30.76</v>
      </c>
      <c r="K29" s="32">
        <f t="shared" si="1"/>
        <v>0</v>
      </c>
      <c r="N29" s="33"/>
      <c r="R29" s="40"/>
    </row>
    <row r="30" spans="1:376" ht="23.45" customHeight="1" x14ac:dyDescent="0.25">
      <c r="A30" s="35">
        <v>17</v>
      </c>
      <c r="B30" s="36">
        <v>270123</v>
      </c>
      <c r="C30" s="37" t="s">
        <v>33</v>
      </c>
      <c r="D30" s="38">
        <v>8950.2941176470595</v>
      </c>
      <c r="E30" s="27">
        <f t="shared" si="2"/>
        <v>7458.5784313725489</v>
      </c>
      <c r="F30" s="27">
        <v>5499.0047058823529</v>
      </c>
      <c r="G30" s="28">
        <f t="shared" si="3"/>
        <v>73.7</v>
      </c>
      <c r="H30" s="29">
        <f t="shared" si="0"/>
        <v>0</v>
      </c>
      <c r="I30" s="30">
        <f t="shared" si="4"/>
        <v>0</v>
      </c>
      <c r="J30" s="31">
        <v>23.83</v>
      </c>
      <c r="K30" s="32">
        <f t="shared" si="1"/>
        <v>0</v>
      </c>
      <c r="N30" s="33"/>
      <c r="R30" s="40"/>
    </row>
    <row r="31" spans="1:376" ht="19.899999999999999" customHeight="1" x14ac:dyDescent="0.25">
      <c r="A31" s="35">
        <v>18</v>
      </c>
      <c r="B31" s="36">
        <v>270043</v>
      </c>
      <c r="C31" s="37" t="s">
        <v>34</v>
      </c>
      <c r="D31" s="38">
        <v>3991.1764705882351</v>
      </c>
      <c r="E31" s="27">
        <f t="shared" si="2"/>
        <v>3325.9803921568623</v>
      </c>
      <c r="F31" s="27">
        <v>3713.3070588235296</v>
      </c>
      <c r="G31" s="28">
        <f t="shared" si="3"/>
        <v>111.6</v>
      </c>
      <c r="H31" s="29">
        <f t="shared" si="0"/>
        <v>100</v>
      </c>
      <c r="I31" s="30">
        <f t="shared" si="4"/>
        <v>100</v>
      </c>
      <c r="J31" s="31">
        <v>9.7200000000000006</v>
      </c>
      <c r="K31" s="32">
        <f t="shared" si="1"/>
        <v>9.7200000000000006</v>
      </c>
      <c r="N31" s="33"/>
      <c r="R31" s="40"/>
    </row>
    <row r="32" spans="1:376" ht="18.600000000000001" customHeight="1" x14ac:dyDescent="0.25">
      <c r="A32" s="35">
        <v>19</v>
      </c>
      <c r="B32" s="36">
        <v>270108</v>
      </c>
      <c r="C32" s="37" t="s">
        <v>35</v>
      </c>
      <c r="D32" s="38">
        <v>3000</v>
      </c>
      <c r="E32" s="27">
        <f t="shared" si="2"/>
        <v>2500</v>
      </c>
      <c r="F32" s="27">
        <v>2815</v>
      </c>
      <c r="G32" s="28">
        <f t="shared" si="3"/>
        <v>112.6</v>
      </c>
      <c r="H32" s="29">
        <f t="shared" si="0"/>
        <v>100</v>
      </c>
      <c r="I32" s="30">
        <f t="shared" si="4"/>
        <v>100</v>
      </c>
      <c r="J32" s="31">
        <v>16.059999999999999</v>
      </c>
      <c r="K32" s="32">
        <f t="shared" si="1"/>
        <v>16.059999999999999</v>
      </c>
      <c r="N32" s="33"/>
      <c r="R32" s="40"/>
    </row>
    <row r="33" spans="1:18" ht="22.5" customHeight="1" x14ac:dyDescent="0.25">
      <c r="A33" s="35">
        <v>20</v>
      </c>
      <c r="B33" s="36">
        <v>270042</v>
      </c>
      <c r="C33" s="39" t="s">
        <v>36</v>
      </c>
      <c r="D33" s="41">
        <v>39999.882352941175</v>
      </c>
      <c r="E33" s="27">
        <f t="shared" si="2"/>
        <v>33333.235294117643</v>
      </c>
      <c r="F33" s="43">
        <v>22539.855294117646</v>
      </c>
      <c r="G33" s="44">
        <f t="shared" si="3"/>
        <v>67.599999999999994</v>
      </c>
      <c r="H33" s="45">
        <f t="shared" si="0"/>
        <v>0</v>
      </c>
      <c r="I33" s="46">
        <f t="shared" si="4"/>
        <v>0</v>
      </c>
      <c r="J33" s="47">
        <v>122.56</v>
      </c>
      <c r="K33" s="48">
        <f t="shared" si="1"/>
        <v>0</v>
      </c>
      <c r="N33" s="33"/>
      <c r="R33" s="40"/>
    </row>
    <row r="34" spans="1:18" ht="22.5" customHeight="1" x14ac:dyDescent="0.25">
      <c r="A34" s="35">
        <v>21</v>
      </c>
      <c r="B34" s="36">
        <v>270098</v>
      </c>
      <c r="C34" s="39" t="s">
        <v>37</v>
      </c>
      <c r="D34" s="41">
        <v>30000</v>
      </c>
      <c r="E34" s="27">
        <f t="shared" si="2"/>
        <v>25000</v>
      </c>
      <c r="F34" s="43">
        <v>24951</v>
      </c>
      <c r="G34" s="44">
        <f t="shared" si="3"/>
        <v>99.8</v>
      </c>
      <c r="H34" s="45">
        <f t="shared" si="0"/>
        <v>100</v>
      </c>
      <c r="I34" s="46">
        <f t="shared" si="4"/>
        <v>100</v>
      </c>
      <c r="J34" s="47">
        <v>79.150000000000006</v>
      </c>
      <c r="K34" s="48">
        <f t="shared" si="1"/>
        <v>79.150000000000006</v>
      </c>
      <c r="N34" s="33"/>
      <c r="R34" s="40"/>
    </row>
    <row r="35" spans="1:18" ht="22.5" customHeight="1" x14ac:dyDescent="0.25">
      <c r="A35" s="35">
        <v>22</v>
      </c>
      <c r="B35" s="36">
        <v>270134</v>
      </c>
      <c r="C35" s="39" t="s">
        <v>38</v>
      </c>
      <c r="D35" s="41">
        <v>96999.823529411762</v>
      </c>
      <c r="E35" s="27">
        <f t="shared" si="2"/>
        <v>80833.186274509804</v>
      </c>
      <c r="F35" s="43">
        <v>71040.85764705883</v>
      </c>
      <c r="G35" s="44">
        <f t="shared" si="3"/>
        <v>87.9</v>
      </c>
      <c r="H35" s="45">
        <f t="shared" si="0"/>
        <v>85</v>
      </c>
      <c r="I35" s="46">
        <f t="shared" si="4"/>
        <v>85</v>
      </c>
      <c r="J35" s="47">
        <v>258.18</v>
      </c>
      <c r="K35" s="48">
        <f t="shared" si="1"/>
        <v>219.45</v>
      </c>
      <c r="N35" s="33"/>
      <c r="R35" s="40"/>
    </row>
    <row r="36" spans="1:18" ht="18.75" customHeight="1" x14ac:dyDescent="0.25">
      <c r="A36" s="35">
        <v>23</v>
      </c>
      <c r="B36" s="36">
        <v>270155</v>
      </c>
      <c r="C36" s="39" t="s">
        <v>39</v>
      </c>
      <c r="D36" s="41">
        <v>23185.88</v>
      </c>
      <c r="E36" s="27">
        <f t="shared" si="2"/>
        <v>19321.566666666666</v>
      </c>
      <c r="F36" s="43">
        <v>15016.388235294118</v>
      </c>
      <c r="G36" s="44">
        <f t="shared" si="3"/>
        <v>77.7</v>
      </c>
      <c r="H36" s="45">
        <f t="shared" si="0"/>
        <v>0</v>
      </c>
      <c r="I36" s="46">
        <f t="shared" si="4"/>
        <v>0</v>
      </c>
      <c r="J36" s="47">
        <v>171.8</v>
      </c>
      <c r="K36" s="48">
        <f t="shared" si="1"/>
        <v>0</v>
      </c>
      <c r="N36" s="33"/>
      <c r="R36" s="40"/>
    </row>
    <row r="37" spans="1:18" ht="27" customHeight="1" x14ac:dyDescent="0.25">
      <c r="A37" s="23">
        <v>24</v>
      </c>
      <c r="B37" s="24">
        <v>270168</v>
      </c>
      <c r="C37" s="49" t="s">
        <v>40</v>
      </c>
      <c r="D37" s="50">
        <v>24996.117647058825</v>
      </c>
      <c r="E37" s="27">
        <f t="shared" si="2"/>
        <v>20830.098039215685</v>
      </c>
      <c r="F37" s="43">
        <v>23760.621176470588</v>
      </c>
      <c r="G37" s="44">
        <f t="shared" si="3"/>
        <v>114.1</v>
      </c>
      <c r="H37" s="45">
        <f t="shared" si="0"/>
        <v>100</v>
      </c>
      <c r="I37" s="46">
        <f t="shared" si="4"/>
        <v>100</v>
      </c>
      <c r="J37" s="47">
        <v>259.70999999999998</v>
      </c>
      <c r="K37" s="48">
        <f t="shared" si="1"/>
        <v>259.70999999999998</v>
      </c>
      <c r="N37" s="33"/>
      <c r="R37" s="40"/>
    </row>
    <row r="38" spans="1:18" ht="27" customHeight="1" x14ac:dyDescent="0.25">
      <c r="A38" s="35">
        <v>25</v>
      </c>
      <c r="B38" s="36">
        <v>270169</v>
      </c>
      <c r="C38" s="39" t="s">
        <v>41</v>
      </c>
      <c r="D38" s="41">
        <f>85900.17-1500</f>
        <v>84400.17</v>
      </c>
      <c r="E38" s="27">
        <f t="shared" si="2"/>
        <v>70333.475000000006</v>
      </c>
      <c r="F38" s="43">
        <v>71438.483529411766</v>
      </c>
      <c r="G38" s="44">
        <f t="shared" si="3"/>
        <v>101.6</v>
      </c>
      <c r="H38" s="45">
        <f t="shared" si="0"/>
        <v>100</v>
      </c>
      <c r="I38" s="46">
        <f t="shared" si="4"/>
        <v>100</v>
      </c>
      <c r="J38" s="47">
        <v>601.22</v>
      </c>
      <c r="K38" s="48">
        <f t="shared" si="1"/>
        <v>601.22</v>
      </c>
      <c r="N38" s="33"/>
      <c r="R38" s="40"/>
    </row>
    <row r="39" spans="1:18" ht="25.15" customHeight="1" x14ac:dyDescent="0.25">
      <c r="A39" s="35">
        <v>26</v>
      </c>
      <c r="B39" s="36">
        <v>270087</v>
      </c>
      <c r="C39" s="39" t="s">
        <v>42</v>
      </c>
      <c r="D39" s="41">
        <f>22824-3000</f>
        <v>19824</v>
      </c>
      <c r="E39" s="27">
        <f t="shared" si="2"/>
        <v>16520</v>
      </c>
      <c r="F39" s="43">
        <v>13421.64</v>
      </c>
      <c r="G39" s="44">
        <f t="shared" si="3"/>
        <v>81.2</v>
      </c>
      <c r="H39" s="45">
        <f t="shared" si="0"/>
        <v>80</v>
      </c>
      <c r="I39" s="46">
        <f t="shared" si="4"/>
        <v>80</v>
      </c>
      <c r="J39" s="47">
        <v>217.18</v>
      </c>
      <c r="K39" s="48">
        <f t="shared" si="1"/>
        <v>173.74</v>
      </c>
      <c r="N39" s="33"/>
      <c r="R39" s="40"/>
    </row>
    <row r="40" spans="1:18" ht="26.45" customHeight="1" x14ac:dyDescent="0.25">
      <c r="A40" s="35">
        <v>27</v>
      </c>
      <c r="B40" s="36">
        <v>270050</v>
      </c>
      <c r="C40" s="39" t="s">
        <v>43</v>
      </c>
      <c r="D40" s="41">
        <v>74349.529411764699</v>
      </c>
      <c r="E40" s="27">
        <f t="shared" si="2"/>
        <v>61957.941176470587</v>
      </c>
      <c r="F40" s="43">
        <v>57806.807058823528</v>
      </c>
      <c r="G40" s="44">
        <f t="shared" si="3"/>
        <v>93.3</v>
      </c>
      <c r="H40" s="45">
        <f t="shared" si="0"/>
        <v>85</v>
      </c>
      <c r="I40" s="46">
        <f t="shared" si="4"/>
        <v>85</v>
      </c>
      <c r="J40" s="47">
        <v>331.85</v>
      </c>
      <c r="K40" s="48">
        <f t="shared" si="1"/>
        <v>282.07</v>
      </c>
      <c r="N40" s="33"/>
      <c r="R40" s="40"/>
    </row>
    <row r="41" spans="1:18" ht="27" customHeight="1" x14ac:dyDescent="0.25">
      <c r="A41" s="35">
        <v>28</v>
      </c>
      <c r="B41" s="36">
        <v>270051</v>
      </c>
      <c r="C41" s="39" t="s">
        <v>44</v>
      </c>
      <c r="D41" s="41">
        <v>47770.294117647063</v>
      </c>
      <c r="E41" s="27">
        <f t="shared" si="2"/>
        <v>39808.578431372553</v>
      </c>
      <c r="F41" s="43">
        <v>38573.342352941174</v>
      </c>
      <c r="G41" s="44">
        <f t="shared" si="3"/>
        <v>96.9</v>
      </c>
      <c r="H41" s="45">
        <f t="shared" si="0"/>
        <v>85</v>
      </c>
      <c r="I41" s="46">
        <f t="shared" si="4"/>
        <v>85</v>
      </c>
      <c r="J41" s="47">
        <v>157.77000000000001</v>
      </c>
      <c r="K41" s="48">
        <f t="shared" si="1"/>
        <v>134.1</v>
      </c>
      <c r="N41" s="33"/>
      <c r="R41" s="40"/>
    </row>
    <row r="42" spans="1:18" ht="26.45" customHeight="1" x14ac:dyDescent="0.25">
      <c r="A42" s="35">
        <v>29</v>
      </c>
      <c r="B42" s="36">
        <v>270052</v>
      </c>
      <c r="C42" s="39" t="s">
        <v>45</v>
      </c>
      <c r="D42" s="41">
        <v>25000</v>
      </c>
      <c r="E42" s="27">
        <f t="shared" si="2"/>
        <v>20833.333333333336</v>
      </c>
      <c r="F42" s="43">
        <v>16569</v>
      </c>
      <c r="G42" s="44">
        <f t="shared" si="3"/>
        <v>79.5</v>
      </c>
      <c r="H42" s="45">
        <f t="shared" si="0"/>
        <v>0</v>
      </c>
      <c r="I42" s="46">
        <f t="shared" si="4"/>
        <v>0</v>
      </c>
      <c r="J42" s="47">
        <v>162.88</v>
      </c>
      <c r="K42" s="48">
        <f t="shared" si="1"/>
        <v>0</v>
      </c>
      <c r="N42" s="33"/>
      <c r="R42" s="40"/>
    </row>
    <row r="43" spans="1:18" ht="26.45" customHeight="1" x14ac:dyDescent="0.25">
      <c r="A43" s="35">
        <v>30</v>
      </c>
      <c r="B43" s="36">
        <v>270053</v>
      </c>
      <c r="C43" s="39" t="s">
        <v>46</v>
      </c>
      <c r="D43" s="41">
        <v>100000</v>
      </c>
      <c r="E43" s="27">
        <f t="shared" si="2"/>
        <v>83333.333333333343</v>
      </c>
      <c r="F43" s="43">
        <v>73216</v>
      </c>
      <c r="G43" s="44">
        <f t="shared" si="3"/>
        <v>87.9</v>
      </c>
      <c r="H43" s="45">
        <f t="shared" si="0"/>
        <v>85</v>
      </c>
      <c r="I43" s="46">
        <f t="shared" si="4"/>
        <v>85</v>
      </c>
      <c r="J43" s="47">
        <v>284.81</v>
      </c>
      <c r="K43" s="48">
        <f t="shared" si="1"/>
        <v>242.09</v>
      </c>
      <c r="N43" s="33"/>
      <c r="R43" s="40"/>
    </row>
    <row r="44" spans="1:18" ht="29.45" customHeight="1" x14ac:dyDescent="0.25">
      <c r="A44" s="35">
        <v>31</v>
      </c>
      <c r="B44" s="36">
        <v>270047</v>
      </c>
      <c r="C44" s="39" t="s">
        <v>47</v>
      </c>
      <c r="D44" s="41">
        <v>25000</v>
      </c>
      <c r="E44" s="27">
        <f t="shared" si="2"/>
        <v>20833.333333333336</v>
      </c>
      <c r="F44" s="43">
        <v>20618</v>
      </c>
      <c r="G44" s="44">
        <f t="shared" si="3"/>
        <v>99</v>
      </c>
      <c r="H44" s="45">
        <f t="shared" si="0"/>
        <v>100</v>
      </c>
      <c r="I44" s="46">
        <f t="shared" si="4"/>
        <v>100</v>
      </c>
      <c r="J44" s="47">
        <v>140.28</v>
      </c>
      <c r="K44" s="48">
        <f t="shared" si="1"/>
        <v>140.28</v>
      </c>
      <c r="N44" s="33"/>
      <c r="R44" s="40"/>
    </row>
    <row r="45" spans="1:18" ht="27.6" customHeight="1" x14ac:dyDescent="0.25">
      <c r="A45" s="35">
        <v>32</v>
      </c>
      <c r="B45" s="36">
        <v>270056</v>
      </c>
      <c r="C45" s="39" t="s">
        <v>48</v>
      </c>
      <c r="D45" s="41">
        <v>65200</v>
      </c>
      <c r="E45" s="27">
        <f t="shared" si="2"/>
        <v>54333.333333333328</v>
      </c>
      <c r="F45" s="43">
        <v>54124</v>
      </c>
      <c r="G45" s="44">
        <f t="shared" si="3"/>
        <v>99.6</v>
      </c>
      <c r="H45" s="45">
        <f t="shared" si="0"/>
        <v>100</v>
      </c>
      <c r="I45" s="46">
        <f t="shared" si="4"/>
        <v>100</v>
      </c>
      <c r="J45" s="47">
        <v>413.5</v>
      </c>
      <c r="K45" s="48">
        <f t="shared" si="1"/>
        <v>413.5</v>
      </c>
      <c r="N45" s="33"/>
      <c r="R45" s="40"/>
    </row>
    <row r="46" spans="1:18" ht="24" customHeight="1" x14ac:dyDescent="0.25">
      <c r="A46" s="35">
        <v>33</v>
      </c>
      <c r="B46" s="36">
        <v>270057</v>
      </c>
      <c r="C46" s="39" t="s">
        <v>49</v>
      </c>
      <c r="D46" s="41">
        <v>14006.470588235294</v>
      </c>
      <c r="E46" s="27">
        <f t="shared" si="2"/>
        <v>11672.058823529413</v>
      </c>
      <c r="F46" s="43">
        <v>11139.370588235295</v>
      </c>
      <c r="G46" s="44">
        <f t="shared" si="3"/>
        <v>95.4</v>
      </c>
      <c r="H46" s="45">
        <f t="shared" si="0"/>
        <v>85</v>
      </c>
      <c r="I46" s="46">
        <f t="shared" si="4"/>
        <v>85</v>
      </c>
      <c r="J46" s="47">
        <v>84.13</v>
      </c>
      <c r="K46" s="48">
        <f t="shared" si="1"/>
        <v>71.510000000000005</v>
      </c>
      <c r="N46" s="33"/>
      <c r="R46" s="40"/>
    </row>
    <row r="47" spans="1:18" ht="25.9" customHeight="1" x14ac:dyDescent="0.25">
      <c r="A47" s="35">
        <v>34</v>
      </c>
      <c r="B47" s="36">
        <v>270060</v>
      </c>
      <c r="C47" s="39" t="s">
        <v>50</v>
      </c>
      <c r="D47" s="41">
        <v>11241.764705882353</v>
      </c>
      <c r="E47" s="27">
        <f t="shared" si="2"/>
        <v>9368.1372549019616</v>
      </c>
      <c r="F47" s="43">
        <v>9287.9976470588226</v>
      </c>
      <c r="G47" s="44">
        <f t="shared" si="3"/>
        <v>99.1</v>
      </c>
      <c r="H47" s="45">
        <f t="shared" si="0"/>
        <v>100</v>
      </c>
      <c r="I47" s="46">
        <f t="shared" si="4"/>
        <v>100</v>
      </c>
      <c r="J47" s="47">
        <v>27.84</v>
      </c>
      <c r="K47" s="48">
        <f t="shared" si="1"/>
        <v>27.84</v>
      </c>
      <c r="N47" s="33"/>
      <c r="R47" s="40"/>
    </row>
    <row r="48" spans="1:18" ht="27.6" customHeight="1" x14ac:dyDescent="0.25">
      <c r="A48" s="35">
        <v>35</v>
      </c>
      <c r="B48" s="36">
        <v>270146</v>
      </c>
      <c r="C48" s="39" t="s">
        <v>51</v>
      </c>
      <c r="D48" s="41">
        <v>46399.882352941175</v>
      </c>
      <c r="E48" s="27">
        <f t="shared" si="2"/>
        <v>38666.568627450979</v>
      </c>
      <c r="F48" s="43">
        <v>36441.767058823527</v>
      </c>
      <c r="G48" s="44">
        <f t="shared" si="3"/>
        <v>94.2</v>
      </c>
      <c r="H48" s="45">
        <f t="shared" si="0"/>
        <v>85</v>
      </c>
      <c r="I48" s="46">
        <f t="shared" si="4"/>
        <v>85</v>
      </c>
      <c r="J48" s="47">
        <v>340.12</v>
      </c>
      <c r="K48" s="48">
        <f t="shared" si="1"/>
        <v>289.10000000000002</v>
      </c>
      <c r="N48" s="33"/>
      <c r="R48" s="40"/>
    </row>
    <row r="49" spans="1:376" ht="27" customHeight="1" x14ac:dyDescent="0.25">
      <c r="A49" s="35">
        <v>36</v>
      </c>
      <c r="B49" s="36">
        <v>270147</v>
      </c>
      <c r="C49" s="39" t="s">
        <v>52</v>
      </c>
      <c r="D49" s="41">
        <f>73999.706-1000</f>
        <v>72999.706000000006</v>
      </c>
      <c r="E49" s="27">
        <f t="shared" si="2"/>
        <v>60833.088333333333</v>
      </c>
      <c r="F49" s="43">
        <v>52845.578823529409</v>
      </c>
      <c r="G49" s="44">
        <f t="shared" si="3"/>
        <v>86.9</v>
      </c>
      <c r="H49" s="45">
        <f t="shared" si="0"/>
        <v>85</v>
      </c>
      <c r="I49" s="46">
        <f t="shared" si="4"/>
        <v>85</v>
      </c>
      <c r="J49" s="47">
        <v>520.78</v>
      </c>
      <c r="K49" s="48">
        <f t="shared" si="1"/>
        <v>442.66</v>
      </c>
      <c r="N49" s="33"/>
      <c r="R49" s="40"/>
    </row>
    <row r="50" spans="1:376" ht="29.45" customHeight="1" x14ac:dyDescent="0.25">
      <c r="A50" s="35">
        <v>37</v>
      </c>
      <c r="B50" s="36">
        <v>270068</v>
      </c>
      <c r="C50" s="39" t="s">
        <v>53</v>
      </c>
      <c r="D50" s="41">
        <f>40000.11-2500</f>
        <v>37500.11</v>
      </c>
      <c r="E50" s="27">
        <f t="shared" si="2"/>
        <v>31250.091666666667</v>
      </c>
      <c r="F50" s="43">
        <v>26939.243529411764</v>
      </c>
      <c r="G50" s="44">
        <f t="shared" si="3"/>
        <v>86.2</v>
      </c>
      <c r="H50" s="45">
        <f t="shared" si="0"/>
        <v>85</v>
      </c>
      <c r="I50" s="46">
        <f t="shared" si="4"/>
        <v>85</v>
      </c>
      <c r="J50" s="47">
        <v>319.56</v>
      </c>
      <c r="K50" s="48">
        <f t="shared" si="1"/>
        <v>271.63</v>
      </c>
      <c r="N50" s="33"/>
      <c r="R50" s="40"/>
    </row>
    <row r="51" spans="1:376" ht="21.6" customHeight="1" x14ac:dyDescent="0.25">
      <c r="A51" s="35">
        <v>38</v>
      </c>
      <c r="B51" s="36">
        <v>270069</v>
      </c>
      <c r="C51" s="39" t="s">
        <v>54</v>
      </c>
      <c r="D51" s="41">
        <v>6505.8823529411766</v>
      </c>
      <c r="E51" s="27">
        <f t="shared" si="2"/>
        <v>5421.5686274509799</v>
      </c>
      <c r="F51" s="43">
        <v>5251.9011764705883</v>
      </c>
      <c r="G51" s="44">
        <f t="shared" si="3"/>
        <v>96.9</v>
      </c>
      <c r="H51" s="45">
        <f t="shared" si="0"/>
        <v>85</v>
      </c>
      <c r="I51" s="46">
        <f t="shared" si="4"/>
        <v>85</v>
      </c>
      <c r="J51" s="47">
        <v>44.36</v>
      </c>
      <c r="K51" s="48">
        <f t="shared" si="1"/>
        <v>37.71</v>
      </c>
      <c r="N51" s="33"/>
      <c r="R51" s="40"/>
    </row>
    <row r="52" spans="1:376" ht="25.9" customHeight="1" x14ac:dyDescent="0.25">
      <c r="A52" s="35">
        <v>39</v>
      </c>
      <c r="B52" s="36">
        <v>270091</v>
      </c>
      <c r="C52" s="39" t="s">
        <v>55</v>
      </c>
      <c r="D52" s="41">
        <v>70464.705882352937</v>
      </c>
      <c r="E52" s="27">
        <f t="shared" si="2"/>
        <v>58720.588235294119</v>
      </c>
      <c r="F52" s="43">
        <v>56529.045882352941</v>
      </c>
      <c r="G52" s="44">
        <f t="shared" si="3"/>
        <v>96.3</v>
      </c>
      <c r="H52" s="45">
        <f t="shared" si="0"/>
        <v>85</v>
      </c>
      <c r="I52" s="46">
        <f t="shared" si="4"/>
        <v>85</v>
      </c>
      <c r="J52" s="47">
        <v>405.69</v>
      </c>
      <c r="K52" s="48">
        <f t="shared" si="1"/>
        <v>344.84</v>
      </c>
      <c r="N52" s="33"/>
      <c r="R52" s="40"/>
    </row>
    <row r="53" spans="1:376" ht="27.6" customHeight="1" x14ac:dyDescent="0.25">
      <c r="A53" s="35">
        <v>40</v>
      </c>
      <c r="B53" s="36">
        <v>270156</v>
      </c>
      <c r="C53" s="39" t="s">
        <v>56</v>
      </c>
      <c r="D53" s="41">
        <v>25017.647058823532</v>
      </c>
      <c r="E53" s="27">
        <f t="shared" si="2"/>
        <v>20848.039215686276</v>
      </c>
      <c r="F53" s="43">
        <v>19978.078823529409</v>
      </c>
      <c r="G53" s="44">
        <f t="shared" si="3"/>
        <v>95.8</v>
      </c>
      <c r="H53" s="45">
        <f t="shared" si="0"/>
        <v>85</v>
      </c>
      <c r="I53" s="46">
        <f t="shared" si="4"/>
        <v>85</v>
      </c>
      <c r="J53" s="47">
        <v>198.58</v>
      </c>
      <c r="K53" s="48">
        <f t="shared" si="1"/>
        <v>168.79</v>
      </c>
      <c r="N53" s="33"/>
      <c r="R53" s="40"/>
    </row>
    <row r="54" spans="1:376" ht="26.45" customHeight="1" x14ac:dyDescent="0.25">
      <c r="A54" s="35">
        <v>41</v>
      </c>
      <c r="B54" s="36">
        <v>270088</v>
      </c>
      <c r="C54" s="39" t="s">
        <v>57</v>
      </c>
      <c r="D54" s="41">
        <f>28176.4705-2300</f>
        <v>25876.470499999999</v>
      </c>
      <c r="E54" s="27">
        <f t="shared" si="2"/>
        <v>21563.725416666668</v>
      </c>
      <c r="F54" s="43">
        <v>18648.990588235294</v>
      </c>
      <c r="G54" s="44">
        <f t="shared" si="3"/>
        <v>86.5</v>
      </c>
      <c r="H54" s="45">
        <f t="shared" si="0"/>
        <v>85</v>
      </c>
      <c r="I54" s="46">
        <f t="shared" si="4"/>
        <v>85</v>
      </c>
      <c r="J54" s="47">
        <v>571.53</v>
      </c>
      <c r="K54" s="48">
        <f t="shared" si="1"/>
        <v>485.8</v>
      </c>
      <c r="N54" s="33"/>
      <c r="R54" s="40"/>
    </row>
    <row r="55" spans="1:376" ht="25.15" customHeight="1" x14ac:dyDescent="0.25">
      <c r="A55" s="35">
        <v>42</v>
      </c>
      <c r="B55" s="36">
        <v>270170</v>
      </c>
      <c r="C55" s="39" t="s">
        <v>58</v>
      </c>
      <c r="D55" s="41">
        <f>35000.41-2200</f>
        <v>32800.410000000003</v>
      </c>
      <c r="E55" s="27">
        <f t="shared" si="2"/>
        <v>27333.675000000003</v>
      </c>
      <c r="F55" s="43">
        <v>24337.382352941175</v>
      </c>
      <c r="G55" s="44">
        <f t="shared" si="3"/>
        <v>89</v>
      </c>
      <c r="H55" s="45">
        <f t="shared" si="0"/>
        <v>85</v>
      </c>
      <c r="I55" s="46">
        <f t="shared" si="4"/>
        <v>85</v>
      </c>
      <c r="J55" s="47">
        <v>359.92</v>
      </c>
      <c r="K55" s="48">
        <f t="shared" si="1"/>
        <v>305.93</v>
      </c>
      <c r="N55" s="33"/>
      <c r="R55" s="40"/>
    </row>
    <row r="56" spans="1:376" ht="26.45" customHeight="1" x14ac:dyDescent="0.25">
      <c r="A56" s="35">
        <v>43</v>
      </c>
      <c r="B56" s="36">
        <v>270171</v>
      </c>
      <c r="C56" s="39" t="s">
        <v>59</v>
      </c>
      <c r="D56" s="41">
        <v>21999.764705882353</v>
      </c>
      <c r="E56" s="27">
        <f t="shared" si="2"/>
        <v>18333.137254901962</v>
      </c>
      <c r="F56" s="43">
        <v>16105.235294117647</v>
      </c>
      <c r="G56" s="44">
        <f t="shared" si="3"/>
        <v>87.8</v>
      </c>
      <c r="H56" s="45">
        <f t="shared" si="0"/>
        <v>85</v>
      </c>
      <c r="I56" s="46">
        <f t="shared" si="4"/>
        <v>85</v>
      </c>
      <c r="J56" s="47">
        <v>341.17</v>
      </c>
      <c r="K56" s="48">
        <f t="shared" si="1"/>
        <v>289.99</v>
      </c>
      <c r="N56" s="33"/>
      <c r="R56" s="40"/>
    </row>
    <row r="57" spans="1:376" ht="28.15" customHeight="1" x14ac:dyDescent="0.25">
      <c r="A57" s="35">
        <v>44</v>
      </c>
      <c r="B57" s="36">
        <v>270095</v>
      </c>
      <c r="C57" s="39" t="s">
        <v>60</v>
      </c>
      <c r="D57" s="41">
        <v>2288.2352941176468</v>
      </c>
      <c r="E57" s="27">
        <f t="shared" si="2"/>
        <v>1906.8627450980389</v>
      </c>
      <c r="F57" s="43">
        <v>1294.5811764705882</v>
      </c>
      <c r="G57" s="44">
        <f t="shared" si="3"/>
        <v>67.900000000000006</v>
      </c>
      <c r="H57" s="45">
        <f t="shared" si="0"/>
        <v>0</v>
      </c>
      <c r="I57" s="46">
        <f t="shared" si="4"/>
        <v>0</v>
      </c>
      <c r="J57" s="47">
        <v>89.46</v>
      </c>
      <c r="K57" s="48">
        <f t="shared" si="1"/>
        <v>0</v>
      </c>
      <c r="N57" s="33"/>
      <c r="R57" s="40"/>
    </row>
    <row r="58" spans="1:376" ht="29.45" customHeight="1" x14ac:dyDescent="0.25">
      <c r="A58" s="35">
        <f t="shared" ref="A58:A59" si="5">A57+1</f>
        <v>45</v>
      </c>
      <c r="B58" s="36">
        <v>270065</v>
      </c>
      <c r="C58" s="39" t="s">
        <v>61</v>
      </c>
      <c r="D58" s="41">
        <v>4500</v>
      </c>
      <c r="E58" s="27">
        <f t="shared" si="2"/>
        <v>3750</v>
      </c>
      <c r="F58" s="43">
        <v>3301.12</v>
      </c>
      <c r="G58" s="44">
        <f t="shared" si="3"/>
        <v>88</v>
      </c>
      <c r="H58" s="45">
        <f t="shared" si="0"/>
        <v>85</v>
      </c>
      <c r="I58" s="46">
        <f t="shared" si="4"/>
        <v>85</v>
      </c>
      <c r="J58" s="47">
        <v>87.8</v>
      </c>
      <c r="K58" s="48">
        <f t="shared" si="1"/>
        <v>74.63</v>
      </c>
      <c r="L58" s="5"/>
      <c r="M58" s="5"/>
      <c r="N58" s="33"/>
      <c r="O58" s="5"/>
      <c r="P58" s="5"/>
      <c r="Q58" s="5"/>
      <c r="R58" s="34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 s="5"/>
      <c r="HK58" s="5"/>
      <c r="HL58" s="5"/>
      <c r="HM58" s="5"/>
      <c r="HN58" s="5"/>
      <c r="HO58" s="5"/>
      <c r="HP58" s="5"/>
      <c r="HQ58" s="5"/>
      <c r="HR58" s="5"/>
      <c r="HS58" s="5"/>
      <c r="HT58" s="5"/>
      <c r="HU58" s="5"/>
      <c r="HV58" s="5"/>
      <c r="HW58" s="5"/>
      <c r="HX58" s="5"/>
      <c r="HY58" s="5"/>
      <c r="HZ58" s="5"/>
      <c r="IA58" s="5"/>
      <c r="IB58" s="5"/>
      <c r="IC58" s="5"/>
      <c r="ID58" s="5"/>
      <c r="IE58" s="5"/>
      <c r="IF58" s="5"/>
      <c r="IG58" s="5"/>
      <c r="IH58" s="5"/>
      <c r="II58" s="5"/>
      <c r="IJ58" s="5"/>
      <c r="IK58" s="5"/>
      <c r="IL58" s="5"/>
      <c r="IM58" s="5"/>
      <c r="IN58" s="5"/>
      <c r="IO58" s="5"/>
      <c r="IP58" s="5"/>
      <c r="IQ58" s="5"/>
      <c r="IR58" s="5"/>
      <c r="IS58" s="5"/>
      <c r="IT58" s="5"/>
      <c r="IU58" s="5"/>
      <c r="IV58" s="5"/>
      <c r="IW58" s="5"/>
      <c r="IX58" s="5"/>
      <c r="IY58" s="5"/>
      <c r="IZ58" s="5"/>
      <c r="JA58" s="5"/>
      <c r="JB58" s="5"/>
      <c r="JC58" s="5"/>
      <c r="JD58" s="5"/>
      <c r="JE58" s="5"/>
      <c r="JF58" s="5"/>
      <c r="JG58" s="5"/>
      <c r="JH58" s="5"/>
      <c r="JI58" s="5"/>
      <c r="JJ58" s="5"/>
      <c r="JK58" s="5"/>
      <c r="JL58" s="5"/>
      <c r="JM58" s="5"/>
      <c r="JN58" s="5"/>
      <c r="JO58" s="5"/>
      <c r="JP58" s="5"/>
      <c r="JQ58" s="5"/>
      <c r="JR58" s="5"/>
      <c r="JS58" s="5"/>
      <c r="JT58" s="5"/>
      <c r="JU58" s="5"/>
      <c r="JV58" s="5"/>
      <c r="JW58" s="5"/>
      <c r="JX58" s="5"/>
      <c r="JY58" s="5"/>
      <c r="JZ58" s="5"/>
      <c r="KA58" s="5"/>
      <c r="KB58" s="5"/>
      <c r="KC58" s="5"/>
      <c r="KD58" s="5"/>
      <c r="KE58" s="5"/>
      <c r="KF58" s="5"/>
      <c r="KG58" s="5"/>
      <c r="KH58" s="5"/>
      <c r="KI58" s="5"/>
      <c r="KJ58" s="5"/>
      <c r="KK58" s="5"/>
      <c r="KL58" s="5"/>
      <c r="KM58" s="5"/>
      <c r="KN58" s="5"/>
      <c r="KO58" s="5"/>
      <c r="KP58" s="5"/>
      <c r="KQ58" s="5"/>
      <c r="KR58" s="5"/>
      <c r="KS58" s="5"/>
      <c r="KT58" s="5"/>
      <c r="KU58" s="5"/>
      <c r="KV58" s="5"/>
      <c r="KW58" s="5"/>
      <c r="KX58" s="5"/>
      <c r="KY58" s="5"/>
      <c r="KZ58" s="5"/>
      <c r="LA58" s="5"/>
      <c r="LB58" s="5"/>
      <c r="LC58" s="5"/>
      <c r="LD58" s="5"/>
      <c r="LE58" s="5"/>
      <c r="LF58" s="5"/>
      <c r="LG58" s="5"/>
      <c r="LH58" s="5"/>
      <c r="LI58" s="5"/>
      <c r="LJ58" s="5"/>
      <c r="LK58" s="5"/>
      <c r="LL58" s="5"/>
      <c r="LM58" s="5"/>
      <c r="LN58" s="5"/>
      <c r="LO58" s="5"/>
      <c r="LP58" s="5"/>
      <c r="LQ58" s="5"/>
      <c r="LR58" s="5"/>
      <c r="LS58" s="5"/>
      <c r="LT58" s="5"/>
      <c r="LU58" s="5"/>
      <c r="LV58" s="5"/>
      <c r="LW58" s="5"/>
      <c r="LX58" s="5"/>
      <c r="LY58" s="5"/>
      <c r="LZ58" s="5"/>
      <c r="MA58" s="5"/>
      <c r="MB58" s="5"/>
      <c r="MC58" s="5"/>
      <c r="MD58" s="5"/>
      <c r="ME58" s="5"/>
      <c r="MF58" s="5"/>
      <c r="MG58" s="5"/>
      <c r="MH58" s="5"/>
      <c r="MI58" s="5"/>
      <c r="MJ58" s="5"/>
      <c r="MK58" s="5"/>
      <c r="ML58" s="5"/>
      <c r="MM58" s="5"/>
      <c r="MN58" s="5"/>
      <c r="MO58" s="5"/>
      <c r="MP58" s="5"/>
      <c r="MQ58" s="5"/>
      <c r="MR58" s="5"/>
      <c r="MS58" s="5"/>
      <c r="MT58" s="5"/>
      <c r="MU58" s="5"/>
      <c r="MV58" s="5"/>
      <c r="MW58" s="5"/>
      <c r="MX58" s="5"/>
      <c r="MY58" s="5"/>
      <c r="MZ58" s="5"/>
      <c r="NA58" s="5"/>
      <c r="NB58" s="5"/>
      <c r="NC58" s="5"/>
      <c r="ND58" s="5"/>
      <c r="NE58" s="5"/>
      <c r="NF58" s="5"/>
      <c r="NG58" s="5"/>
      <c r="NH58" s="5"/>
      <c r="NI58" s="5"/>
      <c r="NJ58" s="5"/>
      <c r="NK58" s="5"/>
      <c r="NL58" s="5"/>
    </row>
    <row r="59" spans="1:376" ht="25.9" customHeight="1" thickBot="1" x14ac:dyDescent="0.3">
      <c r="A59" s="51">
        <f t="shared" si="5"/>
        <v>46</v>
      </c>
      <c r="B59" s="52">
        <v>270089</v>
      </c>
      <c r="C59" s="53" t="s">
        <v>62</v>
      </c>
      <c r="D59" s="54">
        <v>12852.941176470587</v>
      </c>
      <c r="E59" s="27">
        <f t="shared" si="2"/>
        <v>10710.784313725489</v>
      </c>
      <c r="F59" s="43">
        <v>10679.069411764705</v>
      </c>
      <c r="G59" s="44">
        <f t="shared" si="3"/>
        <v>99.7</v>
      </c>
      <c r="H59" s="45">
        <f t="shared" si="0"/>
        <v>100</v>
      </c>
      <c r="I59" s="55">
        <f t="shared" si="4"/>
        <v>100</v>
      </c>
      <c r="J59" s="47">
        <v>302.33999999999997</v>
      </c>
      <c r="K59" s="56">
        <f t="shared" si="1"/>
        <v>302.33999999999997</v>
      </c>
      <c r="L59" s="5"/>
      <c r="M59" s="5"/>
      <c r="N59" s="33"/>
      <c r="O59" s="5"/>
      <c r="P59" s="5"/>
      <c r="Q59" s="5"/>
      <c r="R59" s="34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 s="5"/>
      <c r="HK59" s="5"/>
      <c r="HL59" s="5"/>
      <c r="HM59" s="5"/>
      <c r="HN59" s="5"/>
      <c r="HO59" s="5"/>
      <c r="HP59" s="5"/>
      <c r="HQ59" s="5"/>
      <c r="HR59" s="5"/>
      <c r="HS59" s="5"/>
      <c r="HT59" s="5"/>
      <c r="HU59" s="5"/>
      <c r="HV59" s="5"/>
      <c r="HW59" s="5"/>
      <c r="HX59" s="5"/>
      <c r="HY59" s="5"/>
      <c r="HZ59" s="5"/>
      <c r="IA59" s="5"/>
      <c r="IB59" s="5"/>
      <c r="IC59" s="5"/>
      <c r="ID59" s="5"/>
      <c r="IE59" s="5"/>
      <c r="IF59" s="5"/>
      <c r="IG59" s="5"/>
      <c r="IH59" s="5"/>
      <c r="II59" s="5"/>
      <c r="IJ59" s="5"/>
      <c r="IK59" s="5"/>
      <c r="IL59" s="5"/>
      <c r="IM59" s="5"/>
      <c r="IN59" s="5"/>
      <c r="IO59" s="5"/>
      <c r="IP59" s="5"/>
      <c r="IQ59" s="5"/>
      <c r="IR59" s="5"/>
      <c r="IS59" s="5"/>
      <c r="IT59" s="5"/>
      <c r="IU59" s="5"/>
      <c r="IV59" s="5"/>
      <c r="IW59" s="5"/>
      <c r="IX59" s="5"/>
      <c r="IY59" s="5"/>
      <c r="IZ59" s="5"/>
      <c r="JA59" s="5"/>
      <c r="JB59" s="5"/>
      <c r="JC59" s="5"/>
      <c r="JD59" s="5"/>
      <c r="JE59" s="5"/>
      <c r="JF59" s="5"/>
      <c r="JG59" s="5"/>
      <c r="JH59" s="5"/>
      <c r="JI59" s="5"/>
      <c r="JJ59" s="5"/>
      <c r="JK59" s="5"/>
      <c r="JL59" s="5"/>
      <c r="JM59" s="5"/>
      <c r="JN59" s="5"/>
      <c r="JO59" s="5"/>
      <c r="JP59" s="5"/>
      <c r="JQ59" s="5"/>
      <c r="JR59" s="5"/>
      <c r="JS59" s="5"/>
      <c r="JT59" s="5"/>
      <c r="JU59" s="5"/>
      <c r="JV59" s="5"/>
      <c r="JW59" s="5"/>
      <c r="JX59" s="5"/>
      <c r="JY59" s="5"/>
      <c r="JZ59" s="5"/>
      <c r="KA59" s="5"/>
      <c r="KB59" s="5"/>
      <c r="KC59" s="5"/>
      <c r="KD59" s="5"/>
      <c r="KE59" s="5"/>
      <c r="KF59" s="5"/>
      <c r="KG59" s="5"/>
      <c r="KH59" s="5"/>
      <c r="KI59" s="5"/>
      <c r="KJ59" s="5"/>
      <c r="KK59" s="5"/>
      <c r="KL59" s="5"/>
      <c r="KM59" s="5"/>
      <c r="KN59" s="5"/>
      <c r="KO59" s="5"/>
      <c r="KP59" s="5"/>
      <c r="KQ59" s="5"/>
      <c r="KR59" s="5"/>
      <c r="KS59" s="5"/>
      <c r="KT59" s="5"/>
      <c r="KU59" s="5"/>
      <c r="KV59" s="5"/>
      <c r="KW59" s="5"/>
      <c r="KX59" s="5"/>
      <c r="KY59" s="5"/>
      <c r="KZ59" s="5"/>
      <c r="LA59" s="5"/>
      <c r="LB59" s="5"/>
      <c r="LC59" s="5"/>
      <c r="LD59" s="5"/>
      <c r="LE59" s="5"/>
      <c r="LF59" s="5"/>
      <c r="LG59" s="5"/>
      <c r="LH59" s="5"/>
      <c r="LI59" s="5"/>
      <c r="LJ59" s="5"/>
      <c r="LK59" s="5"/>
      <c r="LL59" s="5"/>
      <c r="LM59" s="5"/>
      <c r="LN59" s="5"/>
      <c r="LO59" s="5"/>
      <c r="LP59" s="5"/>
      <c r="LQ59" s="5"/>
      <c r="LR59" s="5"/>
      <c r="LS59" s="5"/>
      <c r="LT59" s="5"/>
      <c r="LU59" s="5"/>
      <c r="LV59" s="5"/>
      <c r="LW59" s="5"/>
      <c r="LX59" s="5"/>
      <c r="LY59" s="5"/>
      <c r="LZ59" s="5"/>
      <c r="MA59" s="5"/>
      <c r="MB59" s="5"/>
      <c r="MC59" s="5"/>
      <c r="MD59" s="5"/>
      <c r="ME59" s="5"/>
      <c r="MF59" s="5"/>
      <c r="MG59" s="5"/>
      <c r="MH59" s="5"/>
      <c r="MI59" s="5"/>
      <c r="MJ59" s="5"/>
      <c r="MK59" s="5"/>
      <c r="ML59" s="5"/>
      <c r="MM59" s="5"/>
      <c r="MN59" s="5"/>
      <c r="MO59" s="5"/>
      <c r="MP59" s="5"/>
      <c r="MQ59" s="5"/>
      <c r="MR59" s="5"/>
      <c r="MS59" s="5"/>
      <c r="MT59" s="5"/>
      <c r="MU59" s="5"/>
      <c r="MV59" s="5"/>
      <c r="MW59" s="5"/>
      <c r="MX59" s="5"/>
      <c r="MY59" s="5"/>
      <c r="MZ59" s="5"/>
      <c r="NA59" s="5"/>
      <c r="NB59" s="5"/>
      <c r="NC59" s="5"/>
      <c r="ND59" s="5"/>
      <c r="NE59" s="5"/>
      <c r="NF59" s="5"/>
      <c r="NG59" s="5"/>
      <c r="NH59" s="5"/>
      <c r="NI59" s="5"/>
      <c r="NJ59" s="5"/>
      <c r="NK59" s="5"/>
      <c r="NL59" s="5"/>
    </row>
    <row r="60" spans="1:376" s="67" customFormat="1" ht="24" customHeight="1" thickBot="1" x14ac:dyDescent="0.3">
      <c r="A60" s="57"/>
      <c r="B60" s="58"/>
      <c r="C60" s="59" t="s">
        <v>63</v>
      </c>
      <c r="D60" s="60">
        <f>SUM(D14:D59)</f>
        <v>1869132.2162647059</v>
      </c>
      <c r="E60" s="60">
        <f>SUM(E14:E59)</f>
        <v>1557610.1802205881</v>
      </c>
      <c r="F60" s="60">
        <f>SUM(F14:F59)</f>
        <v>1449782.4623529408</v>
      </c>
      <c r="G60" s="61"/>
      <c r="H60" s="62"/>
      <c r="I60" s="63"/>
      <c r="J60" s="64">
        <f t="shared" ref="J60:K60" si="6">SUM(J14:J59)</f>
        <v>10381.540000000001</v>
      </c>
      <c r="K60" s="65">
        <f t="shared" si="6"/>
        <v>8535.2100000000009</v>
      </c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66"/>
      <c r="AM60" s="66"/>
      <c r="AN60" s="66"/>
      <c r="AO60" s="66"/>
      <c r="AP60" s="66"/>
      <c r="AQ60" s="66"/>
      <c r="AR60" s="66"/>
      <c r="AS60" s="66"/>
      <c r="AT60" s="66"/>
      <c r="AU60" s="66"/>
      <c r="AV60" s="66"/>
      <c r="AW60" s="66"/>
      <c r="AX60" s="66"/>
      <c r="AY60" s="66"/>
      <c r="AZ60" s="66"/>
      <c r="BA60" s="66"/>
      <c r="BB60" s="66"/>
      <c r="BC60" s="66"/>
      <c r="BD60" s="66"/>
      <c r="BE60" s="66"/>
      <c r="BF60" s="66"/>
      <c r="BG60" s="66"/>
      <c r="BH60" s="66"/>
      <c r="BI60" s="66"/>
      <c r="BJ60" s="66"/>
      <c r="BK60" s="66"/>
      <c r="BL60" s="66"/>
      <c r="BM60" s="66"/>
      <c r="BN60" s="66"/>
      <c r="BO60" s="66"/>
      <c r="BP60" s="66"/>
      <c r="BQ60" s="66"/>
      <c r="BR60" s="66"/>
      <c r="BS60" s="66"/>
      <c r="BT60" s="66"/>
      <c r="BU60" s="66"/>
      <c r="BV60" s="66"/>
      <c r="BW60" s="66"/>
      <c r="BX60" s="66"/>
      <c r="BY60" s="66"/>
      <c r="BZ60" s="66"/>
      <c r="CA60" s="66"/>
      <c r="CB60" s="66"/>
      <c r="CC60" s="66"/>
      <c r="CD60" s="66"/>
      <c r="CE60" s="66"/>
      <c r="CF60" s="66"/>
      <c r="CG60" s="66"/>
      <c r="CH60" s="66"/>
      <c r="CI60" s="66"/>
      <c r="CJ60" s="66"/>
      <c r="CK60" s="66"/>
      <c r="CL60" s="66"/>
      <c r="CM60" s="66"/>
      <c r="CN60" s="66"/>
      <c r="CO60" s="66"/>
      <c r="CP60" s="66"/>
      <c r="CQ60" s="66"/>
      <c r="CR60" s="66"/>
      <c r="CS60" s="66"/>
      <c r="CT60" s="66"/>
      <c r="CU60" s="66"/>
      <c r="CV60" s="66"/>
      <c r="CW60" s="66"/>
      <c r="CX60" s="66"/>
      <c r="CY60" s="66"/>
      <c r="CZ60" s="66"/>
      <c r="DA60" s="66"/>
      <c r="DB60" s="66"/>
      <c r="DC60" s="66"/>
      <c r="DD60" s="66"/>
      <c r="DE60" s="66"/>
      <c r="DF60" s="66"/>
      <c r="DG60" s="66"/>
      <c r="DH60" s="66"/>
      <c r="DI60" s="66"/>
      <c r="DJ60" s="66"/>
      <c r="DK60" s="66"/>
      <c r="DL60" s="66"/>
      <c r="DM60" s="66"/>
      <c r="DN60" s="66"/>
      <c r="DO60" s="66"/>
      <c r="DP60" s="66"/>
      <c r="DQ60" s="66"/>
      <c r="DR60" s="66"/>
      <c r="DS60" s="66"/>
      <c r="DT60" s="66"/>
      <c r="DU60" s="66"/>
      <c r="DV60" s="66"/>
      <c r="DW60" s="66"/>
      <c r="DX60" s="66"/>
      <c r="DY60" s="66"/>
      <c r="DZ60" s="66"/>
      <c r="EA60" s="66"/>
      <c r="EB60" s="66"/>
      <c r="EC60" s="66"/>
      <c r="ED60" s="66"/>
      <c r="EE60" s="66"/>
      <c r="EF60" s="66"/>
      <c r="EG60" s="66"/>
      <c r="EH60" s="66"/>
      <c r="EI60" s="66"/>
      <c r="EJ60" s="66"/>
      <c r="EK60" s="66"/>
      <c r="EL60" s="66"/>
      <c r="EM60" s="66"/>
      <c r="EN60" s="66"/>
      <c r="EO60" s="66"/>
      <c r="EP60" s="66"/>
      <c r="EQ60" s="66"/>
      <c r="ER60" s="66"/>
      <c r="ES60" s="66"/>
      <c r="ET60" s="66"/>
      <c r="EU60" s="66"/>
      <c r="EV60" s="66"/>
      <c r="EW60" s="66"/>
      <c r="EX60" s="66"/>
      <c r="EY60" s="66"/>
      <c r="EZ60" s="66"/>
      <c r="FA60" s="66"/>
      <c r="FB60" s="66"/>
      <c r="FC60" s="66"/>
      <c r="FD60" s="66"/>
      <c r="FE60" s="66"/>
      <c r="FF60" s="66"/>
      <c r="FG60" s="66"/>
      <c r="FH60" s="66"/>
      <c r="FI60" s="66"/>
      <c r="FJ60" s="66"/>
      <c r="FK60" s="66"/>
      <c r="FL60" s="66"/>
      <c r="FM60" s="66"/>
      <c r="FN60" s="66"/>
      <c r="FO60" s="66"/>
      <c r="FP60" s="66"/>
      <c r="FQ60" s="66"/>
      <c r="FR60" s="66"/>
      <c r="FS60" s="66"/>
      <c r="FT60" s="66"/>
      <c r="FU60" s="66"/>
      <c r="FV60" s="66"/>
      <c r="FW60" s="66"/>
      <c r="FX60" s="66"/>
      <c r="FY60" s="66"/>
      <c r="FZ60" s="66"/>
      <c r="GA60" s="66"/>
      <c r="GB60" s="66"/>
      <c r="GC60" s="66"/>
      <c r="GD60" s="66"/>
      <c r="GE60" s="66"/>
      <c r="GF60" s="66"/>
      <c r="GG60" s="66"/>
      <c r="GH60" s="66"/>
      <c r="GI60" s="66"/>
      <c r="GJ60" s="66"/>
      <c r="GK60" s="66"/>
      <c r="GL60" s="66"/>
      <c r="GM60" s="66"/>
      <c r="GN60" s="66"/>
      <c r="GO60" s="66"/>
      <c r="GP60" s="66"/>
      <c r="GQ60" s="66"/>
      <c r="GR60" s="66"/>
      <c r="GS60" s="66"/>
      <c r="GT60" s="66"/>
      <c r="GU60" s="66"/>
      <c r="GV60" s="66"/>
      <c r="GW60" s="66"/>
      <c r="GX60" s="66"/>
      <c r="GY60" s="66"/>
      <c r="GZ60" s="66"/>
      <c r="HA60" s="66"/>
      <c r="HB60" s="66"/>
      <c r="HC60" s="66"/>
      <c r="HD60" s="66"/>
      <c r="HE60" s="66"/>
      <c r="HF60" s="66"/>
      <c r="HG60" s="66"/>
      <c r="HH60" s="66"/>
      <c r="HI60" s="66"/>
      <c r="HJ60" s="66"/>
      <c r="HK60" s="66"/>
      <c r="HL60" s="66"/>
      <c r="HM60" s="66"/>
      <c r="HN60" s="66"/>
      <c r="HO60" s="66"/>
      <c r="HP60" s="66"/>
      <c r="HQ60" s="66"/>
      <c r="HR60" s="66"/>
      <c r="HS60" s="66"/>
      <c r="HT60" s="66"/>
      <c r="HU60" s="66"/>
      <c r="HV60" s="66"/>
      <c r="HW60" s="66"/>
      <c r="HX60" s="66"/>
      <c r="HY60" s="66"/>
      <c r="HZ60" s="66"/>
      <c r="IA60" s="66"/>
      <c r="IB60" s="66"/>
      <c r="IC60" s="66"/>
      <c r="ID60" s="66"/>
      <c r="IE60" s="66"/>
      <c r="IF60" s="66"/>
      <c r="IG60" s="66"/>
      <c r="IH60" s="66"/>
      <c r="II60" s="66"/>
      <c r="IJ60" s="66"/>
      <c r="IK60" s="66"/>
      <c r="IL60" s="66"/>
      <c r="IM60" s="66"/>
      <c r="IN60" s="66"/>
      <c r="IO60" s="66"/>
      <c r="IP60" s="66"/>
      <c r="IQ60" s="66"/>
      <c r="IR60" s="66"/>
      <c r="IS60" s="66"/>
      <c r="IT60" s="66"/>
      <c r="IU60" s="66"/>
      <c r="IV60" s="66"/>
      <c r="IW60" s="66"/>
      <c r="IX60" s="66"/>
      <c r="IY60" s="66"/>
      <c r="IZ60" s="66"/>
      <c r="JA60" s="66"/>
      <c r="JB60" s="66"/>
      <c r="JC60" s="66"/>
      <c r="JD60" s="66"/>
      <c r="JE60" s="66"/>
      <c r="JF60" s="66"/>
      <c r="JG60" s="66"/>
      <c r="JH60" s="66"/>
      <c r="JI60" s="66"/>
      <c r="JJ60" s="66"/>
      <c r="JK60" s="66"/>
      <c r="JL60" s="66"/>
      <c r="JM60" s="66"/>
      <c r="JN60" s="66"/>
      <c r="JO60" s="66"/>
      <c r="JP60" s="66"/>
      <c r="JQ60" s="66"/>
      <c r="JR60" s="66"/>
      <c r="JS60" s="66"/>
      <c r="JT60" s="66"/>
      <c r="JU60" s="66"/>
      <c r="JV60" s="66"/>
      <c r="JW60" s="66"/>
      <c r="JX60" s="66"/>
      <c r="JY60" s="66"/>
      <c r="JZ60" s="66"/>
      <c r="KA60" s="66"/>
      <c r="KB60" s="66"/>
      <c r="KC60" s="66"/>
      <c r="KD60" s="66"/>
      <c r="KE60" s="66"/>
      <c r="KF60" s="66"/>
      <c r="KG60" s="66"/>
      <c r="KH60" s="66"/>
      <c r="KI60" s="66"/>
      <c r="KJ60" s="66"/>
      <c r="KK60" s="66"/>
      <c r="KL60" s="66"/>
      <c r="KM60" s="66"/>
      <c r="KN60" s="66"/>
      <c r="KO60" s="66"/>
      <c r="KP60" s="66"/>
      <c r="KQ60" s="66"/>
      <c r="KR60" s="66"/>
      <c r="KS60" s="66"/>
      <c r="KT60" s="66"/>
      <c r="KU60" s="66"/>
      <c r="KV60" s="66"/>
      <c r="KW60" s="66"/>
      <c r="KX60" s="66"/>
      <c r="KY60" s="66"/>
      <c r="KZ60" s="66"/>
      <c r="LA60" s="66"/>
      <c r="LB60" s="66"/>
      <c r="LC60" s="66"/>
      <c r="LD60" s="66"/>
      <c r="LE60" s="66"/>
      <c r="LF60" s="66"/>
      <c r="LG60" s="66"/>
      <c r="LH60" s="66"/>
      <c r="LI60" s="66"/>
      <c r="LJ60" s="66"/>
      <c r="LK60" s="66"/>
      <c r="LL60" s="66"/>
      <c r="LM60" s="66"/>
      <c r="LN60" s="66"/>
      <c r="LO60" s="66"/>
      <c r="LP60" s="66"/>
      <c r="LQ60" s="66"/>
      <c r="LR60" s="66"/>
      <c r="LS60" s="66"/>
      <c r="LT60" s="66"/>
      <c r="LU60" s="66"/>
      <c r="LV60" s="66"/>
      <c r="LW60" s="66"/>
      <c r="LX60" s="66"/>
      <c r="LY60" s="66"/>
      <c r="LZ60" s="66"/>
      <c r="MA60" s="66"/>
      <c r="MB60" s="66"/>
      <c r="MC60" s="66"/>
      <c r="MD60" s="66"/>
      <c r="ME60" s="66"/>
      <c r="MF60" s="66"/>
      <c r="MG60" s="66"/>
      <c r="MH60" s="66"/>
      <c r="MI60" s="66"/>
      <c r="MJ60" s="66"/>
      <c r="MK60" s="66"/>
      <c r="ML60" s="66"/>
      <c r="MM60" s="66"/>
      <c r="MN60" s="66"/>
      <c r="MO60" s="66"/>
      <c r="MP60" s="66"/>
      <c r="MQ60" s="66"/>
      <c r="MR60" s="66"/>
      <c r="MS60" s="66"/>
      <c r="MT60" s="66"/>
      <c r="MU60" s="66"/>
      <c r="MV60" s="66"/>
      <c r="MW60" s="66"/>
      <c r="MX60" s="66"/>
      <c r="MY60" s="66"/>
      <c r="MZ60" s="66"/>
      <c r="NA60" s="66"/>
      <c r="NB60" s="66"/>
      <c r="NC60" s="66"/>
      <c r="ND60" s="66"/>
      <c r="NE60" s="66"/>
      <c r="NF60" s="66"/>
      <c r="NG60" s="66"/>
      <c r="NH60" s="66"/>
      <c r="NI60" s="66"/>
      <c r="NJ60" s="66"/>
      <c r="NK60" s="66"/>
      <c r="NL60" s="66"/>
    </row>
    <row r="62" spans="1:376" x14ac:dyDescent="0.25">
      <c r="K62" s="68"/>
    </row>
    <row r="63" spans="1:376" ht="15.75" thickBot="1" x14ac:dyDescent="0.3">
      <c r="K63" s="69"/>
    </row>
    <row r="64" spans="1:376" ht="16.5" thickBot="1" x14ac:dyDescent="0.3">
      <c r="K64" s="65"/>
    </row>
    <row r="65" spans="11:11" x14ac:dyDescent="0.25">
      <c r="K65" s="68"/>
    </row>
  </sheetData>
  <autoFilter ref="A13:K13"/>
  <mergeCells count="13">
    <mergeCell ref="J10:J12"/>
    <mergeCell ref="K10:K12"/>
    <mergeCell ref="D11:H11"/>
    <mergeCell ref="A1:C4"/>
    <mergeCell ref="H1:K5"/>
    <mergeCell ref="H6:K6"/>
    <mergeCell ref="C7:K7"/>
    <mergeCell ref="A9:A12"/>
    <mergeCell ref="B9:B12"/>
    <mergeCell ref="C9:C12"/>
    <mergeCell ref="D9:H10"/>
    <mergeCell ref="I9:K9"/>
    <mergeCell ref="I10:I12"/>
  </mergeCells>
  <pageMargins left="0.15748031496062992" right="0.19685039370078741" top="0.31496062992125984" bottom="0.19685039370078741" header="0.15748031496062992" footer="0.11811023622047245"/>
  <pageSetup paperSize="9" scale="65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ноябрь</vt:lpstr>
      <vt:lpstr>'ОЦЕНКА АПП ноябрь'!Заголовки_для_печати</vt:lpstr>
      <vt:lpstr>'ОЦЕНКА АПП ноябрь'!Область_печати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2019-12-04T00:04:42Z</cp:lastPrinted>
  <dcterms:created xsi:type="dcterms:W3CDTF">2019-12-04T00:03:51Z</dcterms:created>
  <dcterms:modified xsi:type="dcterms:W3CDTF">2019-12-11T05:07:13Z</dcterms:modified>
</cp:coreProperties>
</file>