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60" windowWidth="15075" windowHeight="10755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(комиссия)'!$A$10:$Z$118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(комиссия)'!$A$1:$Z$118</definedName>
  </definedNames>
  <calcPr calcId="145621"/>
</workbook>
</file>

<file path=xl/calcChain.xml><?xml version="1.0" encoding="utf-8"?>
<calcChain xmlns="http://schemas.openxmlformats.org/spreadsheetml/2006/main">
  <c r="W92" i="1" l="1"/>
  <c r="Q85" i="1"/>
  <c r="W106" i="1"/>
  <c r="W108" i="1"/>
  <c r="W100" i="1"/>
  <c r="W99" i="1"/>
  <c r="W101" i="1"/>
  <c r="W102" i="1"/>
  <c r="W103" i="1"/>
  <c r="W104" i="1"/>
  <c r="W105" i="1"/>
  <c r="V11" i="1" l="1"/>
  <c r="Y120" i="1" l="1"/>
  <c r="X120" i="1"/>
  <c r="N120" i="1"/>
  <c r="M120" i="1"/>
  <c r="L120" i="1"/>
  <c r="K120" i="1"/>
  <c r="J120" i="1"/>
  <c r="I120" i="1"/>
  <c r="H120" i="1"/>
  <c r="H90" i="1" l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29" i="1"/>
  <c r="H23" i="1"/>
  <c r="M118" i="1" l="1"/>
  <c r="L118" i="1" l="1"/>
  <c r="N118" i="1"/>
  <c r="W117" i="1" l="1"/>
  <c r="W116" i="1"/>
  <c r="W115" i="1"/>
  <c r="W114" i="1"/>
  <c r="W113" i="1"/>
  <c r="W112" i="1"/>
  <c r="W111" i="1"/>
  <c r="W110" i="1"/>
  <c r="W109" i="1"/>
  <c r="W107" i="1"/>
  <c r="W98" i="1"/>
  <c r="W97" i="1"/>
  <c r="W96" i="1"/>
  <c r="W95" i="1"/>
  <c r="W94" i="1"/>
  <c r="W93" i="1"/>
  <c r="W55" i="1"/>
  <c r="W14" i="1"/>
  <c r="W118" i="1" l="1"/>
  <c r="W120" i="1" s="1"/>
  <c r="H30" i="1" l="1"/>
  <c r="H28" i="1"/>
  <c r="H27" i="1"/>
  <c r="H26" i="1"/>
  <c r="H25" i="1"/>
  <c r="H24" i="1"/>
  <c r="H22" i="1"/>
  <c r="H21" i="1"/>
  <c r="H20" i="1"/>
  <c r="H19" i="1"/>
  <c r="H18" i="1"/>
  <c r="H17" i="1"/>
  <c r="H16" i="1"/>
  <c r="H15" i="1"/>
  <c r="H14" i="1"/>
  <c r="H13" i="1"/>
  <c r="H12" i="1"/>
  <c r="H11" i="1"/>
  <c r="D52" i="1" l="1"/>
  <c r="G52" i="1"/>
  <c r="S52" i="1"/>
  <c r="Z52" i="1" l="1"/>
  <c r="V118" i="1" l="1"/>
  <c r="V120" i="1" s="1"/>
  <c r="T118" i="1"/>
  <c r="T120" i="1" s="1"/>
  <c r="U118" i="1"/>
  <c r="U120" i="1" s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" i="1"/>
  <c r="H118" i="1"/>
  <c r="I118" i="1"/>
  <c r="J118" i="1"/>
  <c r="K118" i="1"/>
  <c r="O118" i="1"/>
  <c r="O120" i="1" s="1"/>
  <c r="P118" i="1"/>
  <c r="P120" i="1" s="1"/>
  <c r="Q118" i="1"/>
  <c r="Q120" i="1" s="1"/>
  <c r="R118" i="1"/>
  <c r="R120" i="1" s="1"/>
  <c r="G118" i="1" l="1"/>
  <c r="G120" i="1" s="1"/>
  <c r="S118" i="1"/>
  <c r="S120" i="1" s="1"/>
  <c r="E118" i="1"/>
  <c r="E120" i="1" s="1"/>
  <c r="D12" i="1"/>
  <c r="Z12" i="1" s="1"/>
  <c r="D13" i="1"/>
  <c r="Z13" i="1" s="1"/>
  <c r="D14" i="1"/>
  <c r="Z14" i="1" s="1"/>
  <c r="D15" i="1"/>
  <c r="Z15" i="1" s="1"/>
  <c r="D16" i="1"/>
  <c r="Z16" i="1" s="1"/>
  <c r="D17" i="1"/>
  <c r="Z17" i="1" s="1"/>
  <c r="D18" i="1"/>
  <c r="Z18" i="1" s="1"/>
  <c r="D19" i="1"/>
  <c r="Z19" i="1" s="1"/>
  <c r="D20" i="1"/>
  <c r="Z20" i="1" s="1"/>
  <c r="D21" i="1"/>
  <c r="Z21" i="1" s="1"/>
  <c r="D22" i="1"/>
  <c r="Z22" i="1" s="1"/>
  <c r="D23" i="1"/>
  <c r="Z23" i="1" s="1"/>
  <c r="D24" i="1"/>
  <c r="Z24" i="1" s="1"/>
  <c r="D25" i="1"/>
  <c r="Z25" i="1" s="1"/>
  <c r="D26" i="1"/>
  <c r="Z26" i="1" s="1"/>
  <c r="D27" i="1"/>
  <c r="Z27" i="1" s="1"/>
  <c r="D28" i="1"/>
  <c r="Z28" i="1" s="1"/>
  <c r="D29" i="1"/>
  <c r="Z29" i="1" s="1"/>
  <c r="D30" i="1"/>
  <c r="Z30" i="1" s="1"/>
  <c r="D31" i="1"/>
  <c r="Z31" i="1" s="1"/>
  <c r="D32" i="1"/>
  <c r="Z32" i="1" s="1"/>
  <c r="D33" i="1"/>
  <c r="Z33" i="1" s="1"/>
  <c r="D34" i="1"/>
  <c r="Z34" i="1" s="1"/>
  <c r="D35" i="1"/>
  <c r="Z35" i="1" s="1"/>
  <c r="D36" i="1"/>
  <c r="Z36" i="1" s="1"/>
  <c r="D37" i="1"/>
  <c r="Z37" i="1" s="1"/>
  <c r="D38" i="1"/>
  <c r="Z38" i="1" s="1"/>
  <c r="D39" i="1"/>
  <c r="Z39" i="1" s="1"/>
  <c r="D40" i="1"/>
  <c r="Z40" i="1" s="1"/>
  <c r="D41" i="1"/>
  <c r="Z41" i="1" s="1"/>
  <c r="D42" i="1"/>
  <c r="Z42" i="1" s="1"/>
  <c r="D43" i="1"/>
  <c r="Z43" i="1" s="1"/>
  <c r="D44" i="1"/>
  <c r="Z44" i="1" s="1"/>
  <c r="D45" i="1"/>
  <c r="Z45" i="1" s="1"/>
  <c r="D46" i="1"/>
  <c r="Z46" i="1" s="1"/>
  <c r="D47" i="1"/>
  <c r="Z47" i="1" s="1"/>
  <c r="D48" i="1"/>
  <c r="Z48" i="1" s="1"/>
  <c r="D49" i="1"/>
  <c r="Z49" i="1" s="1"/>
  <c r="D50" i="1"/>
  <c r="Z50" i="1" s="1"/>
  <c r="D51" i="1"/>
  <c r="Z51" i="1" s="1"/>
  <c r="D53" i="1"/>
  <c r="Z53" i="1" s="1"/>
  <c r="D54" i="1"/>
  <c r="Z54" i="1" s="1"/>
  <c r="D55" i="1"/>
  <c r="Z55" i="1" s="1"/>
  <c r="D56" i="1"/>
  <c r="Z56" i="1" s="1"/>
  <c r="D57" i="1"/>
  <c r="Z57" i="1" s="1"/>
  <c r="D58" i="1"/>
  <c r="Z58" i="1" s="1"/>
  <c r="D59" i="1"/>
  <c r="Z59" i="1" s="1"/>
  <c r="D60" i="1"/>
  <c r="Z60" i="1" s="1"/>
  <c r="D61" i="1"/>
  <c r="Z61" i="1" s="1"/>
  <c r="D62" i="1"/>
  <c r="Z62" i="1" s="1"/>
  <c r="D63" i="1"/>
  <c r="Z63" i="1" s="1"/>
  <c r="D64" i="1"/>
  <c r="Z64" i="1" s="1"/>
  <c r="D65" i="1"/>
  <c r="Z65" i="1" s="1"/>
  <c r="D66" i="1"/>
  <c r="Z66" i="1" s="1"/>
  <c r="D67" i="1"/>
  <c r="Z67" i="1" s="1"/>
  <c r="D68" i="1"/>
  <c r="Z68" i="1" s="1"/>
  <c r="D69" i="1"/>
  <c r="Z69" i="1" s="1"/>
  <c r="D70" i="1"/>
  <c r="Z70" i="1" s="1"/>
  <c r="D71" i="1"/>
  <c r="Z71" i="1" s="1"/>
  <c r="D72" i="1"/>
  <c r="Z72" i="1" s="1"/>
  <c r="D73" i="1"/>
  <c r="Z73" i="1" s="1"/>
  <c r="D74" i="1"/>
  <c r="Z74" i="1" s="1"/>
  <c r="D75" i="1"/>
  <c r="Z75" i="1" s="1"/>
  <c r="D76" i="1"/>
  <c r="Z76" i="1" s="1"/>
  <c r="D77" i="1"/>
  <c r="Z77" i="1" s="1"/>
  <c r="D78" i="1"/>
  <c r="Z78" i="1" s="1"/>
  <c r="D79" i="1"/>
  <c r="Z79" i="1" s="1"/>
  <c r="D80" i="1"/>
  <c r="Z80" i="1" s="1"/>
  <c r="D81" i="1"/>
  <c r="Z81" i="1" s="1"/>
  <c r="D82" i="1"/>
  <c r="Z82" i="1" s="1"/>
  <c r="D83" i="1"/>
  <c r="Z83" i="1" s="1"/>
  <c r="D84" i="1"/>
  <c r="Z84" i="1" s="1"/>
  <c r="D85" i="1"/>
  <c r="Z85" i="1" s="1"/>
  <c r="D86" i="1"/>
  <c r="Z86" i="1" s="1"/>
  <c r="D87" i="1"/>
  <c r="Z87" i="1" s="1"/>
  <c r="D88" i="1"/>
  <c r="Z88" i="1" s="1"/>
  <c r="D89" i="1"/>
  <c r="Z89" i="1" s="1"/>
  <c r="D90" i="1"/>
  <c r="Z90" i="1" s="1"/>
  <c r="D91" i="1"/>
  <c r="Z91" i="1" s="1"/>
  <c r="D92" i="1"/>
  <c r="Z92" i="1" s="1"/>
  <c r="D93" i="1"/>
  <c r="Z93" i="1" s="1"/>
  <c r="D94" i="1"/>
  <c r="Z94" i="1" s="1"/>
  <c r="D95" i="1"/>
  <c r="Z95" i="1" s="1"/>
  <c r="D96" i="1"/>
  <c r="Z96" i="1" s="1"/>
  <c r="D97" i="1"/>
  <c r="Z97" i="1" s="1"/>
  <c r="D98" i="1"/>
  <c r="Z98" i="1" s="1"/>
  <c r="D99" i="1"/>
  <c r="Z99" i="1" s="1"/>
  <c r="D100" i="1"/>
  <c r="Z100" i="1" s="1"/>
  <c r="D101" i="1"/>
  <c r="Z101" i="1" s="1"/>
  <c r="D102" i="1"/>
  <c r="Z102" i="1" s="1"/>
  <c r="D103" i="1"/>
  <c r="Z103" i="1" s="1"/>
  <c r="D104" i="1"/>
  <c r="Z104" i="1" s="1"/>
  <c r="D105" i="1"/>
  <c r="Z105" i="1" s="1"/>
  <c r="D106" i="1"/>
  <c r="Z106" i="1" s="1"/>
  <c r="D107" i="1"/>
  <c r="Z107" i="1" s="1"/>
  <c r="D108" i="1"/>
  <c r="Z108" i="1" s="1"/>
  <c r="D109" i="1"/>
  <c r="Z109" i="1" s="1"/>
  <c r="D110" i="1"/>
  <c r="Z110" i="1" s="1"/>
  <c r="D111" i="1"/>
  <c r="Z111" i="1" s="1"/>
  <c r="D112" i="1"/>
  <c r="Z112" i="1" s="1"/>
  <c r="D113" i="1"/>
  <c r="Z113" i="1" s="1"/>
  <c r="D114" i="1"/>
  <c r="Z114" i="1" s="1"/>
  <c r="D115" i="1"/>
  <c r="Z115" i="1" s="1"/>
  <c r="D116" i="1"/>
  <c r="Z116" i="1" s="1"/>
  <c r="D117" i="1"/>
  <c r="Z117" i="1" s="1"/>
  <c r="D11" i="1"/>
  <c r="Z11" i="1" s="1"/>
  <c r="F118" i="1"/>
  <c r="F120" i="1" s="1"/>
  <c r="Z118" i="1" l="1"/>
  <c r="Z120" i="1" s="1"/>
  <c r="D118" i="1"/>
  <c r="D120" i="1" s="1"/>
</calcChain>
</file>

<file path=xl/sharedStrings.xml><?xml version="1.0" encoding="utf-8"?>
<sst xmlns="http://schemas.openxmlformats.org/spreadsheetml/2006/main" count="145" uniqueCount="138">
  <si>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</si>
  <si>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</si>
  <si>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</si>
  <si>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</si>
  <si>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</si>
  <si>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</si>
  <si>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</si>
  <si>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</si>
  <si>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</si>
  <si>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</si>
  <si>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</si>
  <si>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</si>
  <si>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</si>
  <si>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</si>
  <si>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</si>
  <si>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</si>
  <si>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</si>
  <si>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</si>
  <si>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</si>
  <si>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</si>
  <si>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</si>
  <si>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</si>
  <si>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</si>
  <si>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</si>
  <si>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</si>
  <si>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</si>
  <si>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</si>
  <si>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</si>
  <si>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</si>
  <si>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</si>
  <si>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</si>
  <si>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</si>
  <si>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</si>
  <si>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</si>
  <si>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</si>
  <si>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</si>
  <si>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</si>
  <si>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</si>
  <si>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</si>
  <si>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</si>
  <si>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</si>
  <si>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</si>
  <si>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</si>
  <si>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</si>
  <si>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</si>
  <si>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</si>
  <si>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</si>
  <si>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</si>
  <si>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</si>
  <si>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</si>
  <si>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</si>
  <si>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</si>
  <si>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</si>
  <si>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</si>
  <si>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</si>
  <si>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</si>
  <si>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</si>
  <si>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</si>
  <si>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</si>
  <si>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</si>
  <si>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</si>
  <si>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</si>
  <si>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</si>
  <si>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</si>
  <si>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</si>
  <si>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</si>
  <si>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</si>
  <si>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</si>
  <si>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</si>
  <si>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</si>
  <si>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</si>
  <si>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</si>
  <si>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</si>
  <si>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</si>
  <si>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</si>
  <si>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</si>
  <si>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 xml:space="preserve">ООО "ДВЦ Максклиник" </t>
  </si>
  <si>
    <t>ООО "Мед-Арт"</t>
  </si>
  <si>
    <t xml:space="preserve"> ООО "Афина"</t>
  </si>
  <si>
    <t>ООО "Белый клен"</t>
  </si>
  <si>
    <t>ООО "ГрандСтрой"</t>
  </si>
  <si>
    <t>ООО "Стоматология ДФ"</t>
  </si>
  <si>
    <t>ООО "Хабаровский центр глазной хирургии"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</si>
  <si>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</si>
  <si>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</si>
  <si>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</si>
  <si>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</si>
  <si>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</si>
  <si>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</si>
  <si>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</si>
  <si>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</si>
  <si>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</si>
  <si>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</si>
  <si>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</si>
  <si>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</si>
  <si>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</si>
  <si>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</si>
  <si>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</si>
  <si>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</si>
  <si>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</si>
  <si>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</si>
  <si>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</si>
  <si>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</si>
  <si>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</si>
  <si>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</si>
  <si>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</si>
  <si>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</si>
  <si>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</si>
  <si>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</si>
  <si>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</si>
  <si>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</si>
  <si>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</si>
  <si>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</si>
  <si>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</si>
  <si>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</si>
  <si>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</si>
  <si>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</si>
  <si>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</si>
  <si>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</si>
  <si>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ООО "Альтернатива" г.Комсомольск</t>
  </si>
  <si>
    <t>ИП Шамгунова Е.Н.</t>
  </si>
  <si>
    <t>ООО Атлантис
 г.Комсомольск</t>
  </si>
  <si>
    <t>ООО "Дент-Арт-Восток"</t>
  </si>
  <si>
    <t>ООО НОТ</t>
  </si>
  <si>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2019 год</t>
  </si>
  <si>
    <t>Хабаровский филиал ФГАУ "НМИЦ "МНТК "Микрохирургия глаза" им. акад. С.Н. Федорова" МЗ РФ</t>
  </si>
  <si>
    <t>ООО "Медицинский центр "Здравница ДВ"</t>
  </si>
  <si>
    <t>ООО "Атлантис"</t>
  </si>
  <si>
    <t>январь-февраль</t>
  </si>
  <si>
    <t>Подушевое без учета стимул выплат</t>
  </si>
  <si>
    <t>март-июль</t>
  </si>
  <si>
    <t>стимулирующая часть с учетом фактического выполнения</t>
  </si>
  <si>
    <t>основная часть (97%)</t>
  </si>
  <si>
    <t>ЧУЗ "Клиническая больница "РЖД-Медицина" города Хабаровск</t>
  </si>
  <si>
    <t>ЧУЗ "Клиническая больница "РЖД-Медицина" города Комсомольск-на -Амуре</t>
  </si>
  <si>
    <t>Декабрь</t>
  </si>
  <si>
    <t>август-ноябрь</t>
  </si>
  <si>
    <t>Приложение № 9
 к Решению Комиссии по разработке ТП ОМС 
от 09.12.2019 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</si>
</sst>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4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7" fillId="0" borderId="0"/>
    <xf numFmtId="164" fontId="10" fillId="0" borderId="0" applyFont="0" applyFill="0" applyBorder="0" applyAlignment="0" applyProtection="0"/>
    <xf numFmtId="0" fontId="6" fillId="0" borderId="0"/>
    <xf numFmtId="0" fontId="12" fillId="0" borderId="0"/>
    <xf numFmtId="0" fontId="13" fillId="0" borderId="0"/>
    <xf numFmtId="0" fontId="2" fillId="0" borderId="0"/>
    <xf numFmtId="0" fontId="4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2">
    <xf numFmtId="0" fontId="0" fillId="0" borderId="0" xfId="0"/>
    <xf numFmtId="164" fontId="4" fillId="0" borderId="1" xfId="1" applyNumberFormat="1" applyFont="1" applyFill="1" applyBorder="1"/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center" wrapText="1"/>
    </xf>
    <xf numFmtId="0" fontId="5" fillId="0" borderId="0" xfId="2" applyFont="1" applyFill="1" applyAlignment="1">
      <alignment horizontal="center" wrapText="1"/>
    </xf>
    <xf numFmtId="164" fontId="4" fillId="0" borderId="0" xfId="2" applyNumberFormat="1" applyFont="1" applyFill="1" applyAlignment="1">
      <alignment wrapText="1"/>
    </xf>
    <xf numFmtId="4" fontId="4" fillId="0" borderId="0" xfId="2" applyNumberFormat="1" applyFont="1" applyFill="1" applyAlignment="1">
      <alignment wrapText="1"/>
    </xf>
    <xf numFmtId="0" fontId="4" fillId="0" borderId="0" xfId="0" applyFont="1" applyFill="1" applyAlignment="1">
      <alignment horizontal="right" wrapText="1"/>
    </xf>
    <xf numFmtId="0" fontId="4" fillId="0" borderId="0" xfId="2" applyFont="1" applyFill="1"/>
    <xf numFmtId="0" fontId="9" fillId="0" borderId="0" xfId="2" applyFont="1" applyFill="1" applyAlignment="1">
      <alignment horizontal="center" wrapText="1"/>
    </xf>
    <xf numFmtId="0" fontId="14" fillId="0" borderId="0" xfId="2" applyFont="1" applyFill="1" applyAlignment="1">
      <alignment wrapText="1"/>
    </xf>
    <xf numFmtId="0" fontId="4" fillId="0" borderId="0" xfId="2" applyFont="1" applyFill="1" applyAlignment="1">
      <alignment horizontal="right"/>
    </xf>
    <xf numFmtId="0" fontId="4" fillId="0" borderId="1" xfId="3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 wrapText="1"/>
    </xf>
    <xf numFmtId="0" fontId="4" fillId="0" borderId="6" xfId="3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/>
    </xf>
    <xf numFmtId="0" fontId="4" fillId="0" borderId="9" xfId="2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4" fillId="0" borderId="3" xfId="3" applyNumberFormat="1" applyFont="1" applyFill="1" applyBorder="1" applyAlignment="1">
      <alignment horizontal="center" vertical="center" wrapText="1"/>
    </xf>
    <xf numFmtId="2" fontId="0" fillId="0" borderId="5" xfId="0" applyNumberForma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9" fillId="0" borderId="9" xfId="3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4" fillId="0" borderId="1" xfId="2" applyFont="1" applyFill="1" applyBorder="1"/>
    <xf numFmtId="0" fontId="4" fillId="0" borderId="1" xfId="3" applyFont="1" applyFill="1" applyBorder="1" applyAlignment="1">
      <alignment wrapText="1"/>
    </xf>
    <xf numFmtId="0" fontId="4" fillId="0" borderId="1" xfId="3" applyNumberFormat="1" applyFont="1" applyFill="1" applyBorder="1" applyAlignment="1">
      <alignment horizontal="right" wrapText="1"/>
    </xf>
    <xf numFmtId="164" fontId="9" fillId="0" borderId="1" xfId="1" applyNumberFormat="1" applyFont="1" applyFill="1" applyBorder="1"/>
    <xf numFmtId="0" fontId="4" fillId="0" borderId="1" xfId="3" applyFont="1" applyFill="1" applyBorder="1" applyAlignment="1">
      <alignment horizontal="left" wrapText="1"/>
    </xf>
    <xf numFmtId="0" fontId="4" fillId="0" borderId="1" xfId="3" applyFont="1" applyFill="1" applyBorder="1" applyAlignment="1">
      <alignment vertical="justify" wrapText="1"/>
    </xf>
    <xf numFmtId="0" fontId="4" fillId="0" borderId="1" xfId="3" applyNumberFormat="1" applyFont="1" applyFill="1" applyBorder="1" applyAlignment="1">
      <alignment horizontal="right" vertical="justify" wrapText="1"/>
    </xf>
    <xf numFmtId="0" fontId="11" fillId="0" borderId="1" xfId="0" applyNumberFormat="1" applyFont="1" applyFill="1" applyBorder="1" applyAlignment="1">
      <alignment horizontal="right"/>
    </xf>
    <xf numFmtId="0" fontId="4" fillId="0" borderId="1" xfId="2" applyFont="1" applyFill="1" applyBorder="1" applyAlignment="1">
      <alignment horizontal="left" wrapText="1"/>
    </xf>
    <xf numFmtId="164" fontId="15" fillId="0" borderId="1" xfId="1" applyNumberFormat="1" applyFont="1" applyFill="1" applyBorder="1"/>
    <xf numFmtId="164" fontId="4" fillId="0" borderId="1" xfId="4" applyNumberFormat="1" applyFont="1" applyFill="1" applyBorder="1"/>
    <xf numFmtId="0" fontId="9" fillId="0" borderId="1" xfId="2" applyFont="1" applyFill="1" applyBorder="1"/>
    <xf numFmtId="0" fontId="9" fillId="0" borderId="1" xfId="3" applyFont="1" applyFill="1" applyBorder="1" applyAlignment="1">
      <alignment wrapText="1"/>
    </xf>
    <xf numFmtId="164" fontId="9" fillId="0" borderId="0" xfId="1" applyFont="1" applyFill="1"/>
    <xf numFmtId="0" fontId="9" fillId="0" borderId="0" xfId="2" applyFont="1" applyFill="1"/>
    <xf numFmtId="4" fontId="9" fillId="0" borderId="0" xfId="2" applyNumberFormat="1" applyFont="1" applyFill="1"/>
    <xf numFmtId="164" fontId="4" fillId="0" borderId="0" xfId="2" applyNumberFormat="1" applyFont="1" applyFill="1"/>
    <xf numFmtId="43" fontId="4" fillId="0" borderId="0" xfId="2" applyNumberFormat="1" applyFont="1" applyFill="1"/>
    <xf numFmtId="164" fontId="4" fillId="0" borderId="0" xfId="1" applyFont="1" applyFill="1"/>
  </cellXfs>
  <cellStyles count="44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 2" xfId="43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colors>
    <mruColors>
      <color rgb="FFFF7C8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3"/>
  <sheetViews>
    <sheetView tabSelected="1" zoomScale="80" zoomScaleNormal="80" zoomScaleSheetLayoutView="85" workbookViewId="0">
      <pane xSplit="3" ySplit="9" topLeftCell="H106" activePane="bottomRight" state="frozen"/>
      <selection pane="topRight" activeCell="D1" sqref="D1"/>
      <selection pane="bottomLeft" activeCell="A10" sqref="A10"/>
      <selection pane="bottomRight" activeCell="H110" sqref="H110"/>
    </sheetView>
  </sheetViews>
  <sheetFormatPr defaultColWidth="8.25" defaultRowHeight="15.75" x14ac:dyDescent="0.25"/>
  <cols>
    <col min="1" max="1" width="4.75" style="8" customWidth="1"/>
    <col min="2" max="2" width="38.25" style="2" customWidth="1"/>
    <col min="3" max="3" width="11" style="2" customWidth="1"/>
    <col min="4" max="4" width="20.125" style="8" customWidth="1"/>
    <col min="5" max="5" width="18.875" style="8" customWidth="1"/>
    <col min="6" max="6" width="19" style="8" customWidth="1"/>
    <col min="7" max="7" width="19.875" style="8" customWidth="1"/>
    <col min="8" max="8" width="18.875" style="8" customWidth="1"/>
    <col min="9" max="9" width="20.625" style="8" hidden="1" customWidth="1"/>
    <col min="10" max="10" width="20.25" style="8" hidden="1" customWidth="1"/>
    <col min="11" max="13" width="25.25" style="8" hidden="1" customWidth="1"/>
    <col min="14" max="14" width="20.625" style="8" hidden="1" customWidth="1"/>
    <col min="15" max="15" width="17.5" style="8" customWidth="1"/>
    <col min="16" max="16" width="17.25" style="8" customWidth="1"/>
    <col min="17" max="17" width="19.5" style="8" customWidth="1"/>
    <col min="18" max="18" width="17.25" style="8" customWidth="1"/>
    <col min="19" max="19" width="18.625" style="8" customWidth="1"/>
    <col min="20" max="20" width="18.125" style="8" customWidth="1"/>
    <col min="21" max="21" width="19" style="8" customWidth="1"/>
    <col min="22" max="22" width="17.5" style="8" customWidth="1"/>
    <col min="23" max="23" width="18.5" style="8" customWidth="1"/>
    <col min="24" max="24" width="19.5" style="8" hidden="1" customWidth="1"/>
    <col min="25" max="25" width="15.875" style="8" hidden="1" customWidth="1"/>
    <col min="26" max="26" width="20.625" style="8" customWidth="1"/>
    <col min="27" max="27" width="33.375" style="8" customWidth="1"/>
    <col min="28" max="16384" width="8.25" style="8"/>
  </cols>
  <sheetData>
    <row r="1" spans="1:26" s="2" customFormat="1" ht="15.6" customHeight="1" x14ac:dyDescent="0.25">
      <c r="E1" s="3"/>
      <c r="F1" s="3"/>
      <c r="W1" s="4" t="s">
        <v>137</v>
      </c>
      <c r="X1" s="4"/>
      <c r="Y1" s="4"/>
      <c r="Z1" s="4"/>
    </row>
    <row r="2" spans="1:26" s="2" customFormat="1" ht="31.5" customHeight="1" x14ac:dyDescent="0.25">
      <c r="E2" s="3"/>
      <c r="F2" s="3"/>
      <c r="G2" s="5"/>
      <c r="H2" s="5"/>
      <c r="I2" s="5"/>
      <c r="J2" s="5"/>
      <c r="K2" s="5"/>
      <c r="L2" s="5"/>
      <c r="M2" s="5"/>
      <c r="N2" s="5"/>
      <c r="O2" s="5"/>
      <c r="W2" s="4"/>
      <c r="X2" s="4"/>
      <c r="Y2" s="4"/>
      <c r="Z2" s="4"/>
    </row>
    <row r="3" spans="1:26" s="2" customFormat="1" ht="10.5" hidden="1" customHeight="1" x14ac:dyDescent="0.25">
      <c r="E3" s="3"/>
      <c r="F3" s="3"/>
      <c r="H3" s="6"/>
      <c r="I3" s="6"/>
      <c r="J3" s="6"/>
      <c r="K3" s="6"/>
      <c r="L3" s="6"/>
      <c r="M3" s="6"/>
      <c r="N3" s="6"/>
      <c r="P3" s="6"/>
      <c r="Y3" s="7"/>
      <c r="Z3" s="7"/>
    </row>
    <row r="4" spans="1:26" ht="30" customHeight="1" x14ac:dyDescent="0.25">
      <c r="B4" s="9" t="s">
        <v>124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10"/>
      <c r="Y4" s="10"/>
      <c r="Z4" s="10"/>
    </row>
    <row r="5" spans="1:26" ht="12" customHeight="1" x14ac:dyDescent="0.25">
      <c r="Z5" s="11" t="s">
        <v>0</v>
      </c>
    </row>
    <row r="6" spans="1:26" s="22" customFormat="1" ht="28.15" customHeight="1" x14ac:dyDescent="0.25">
      <c r="A6" s="12" t="s">
        <v>1</v>
      </c>
      <c r="B6" s="13" t="s">
        <v>2</v>
      </c>
      <c r="C6" s="13" t="s">
        <v>3</v>
      </c>
      <c r="D6" s="14" t="s">
        <v>4</v>
      </c>
      <c r="E6" s="15"/>
      <c r="F6" s="16"/>
      <c r="G6" s="14" t="s">
        <v>5</v>
      </c>
      <c r="H6" s="15"/>
      <c r="I6" s="15"/>
      <c r="J6" s="15"/>
      <c r="K6" s="15"/>
      <c r="L6" s="15"/>
      <c r="M6" s="15"/>
      <c r="N6" s="15"/>
      <c r="O6" s="15"/>
      <c r="P6" s="15"/>
      <c r="Q6" s="15"/>
      <c r="R6" s="16"/>
      <c r="S6" s="14" t="s">
        <v>6</v>
      </c>
      <c r="T6" s="15"/>
      <c r="U6" s="16"/>
      <c r="V6" s="17" t="s">
        <v>7</v>
      </c>
      <c r="W6" s="18" t="s">
        <v>8</v>
      </c>
      <c r="X6" s="19"/>
      <c r="Y6" s="20"/>
      <c r="Z6" s="21" t="s">
        <v>9</v>
      </c>
    </row>
    <row r="7" spans="1:26" s="22" customFormat="1" ht="21" customHeight="1" x14ac:dyDescent="0.25">
      <c r="A7" s="17"/>
      <c r="B7" s="23"/>
      <c r="C7" s="23"/>
      <c r="D7" s="18" t="s">
        <v>10</v>
      </c>
      <c r="E7" s="17" t="s">
        <v>11</v>
      </c>
      <c r="F7" s="17" t="s">
        <v>12</v>
      </c>
      <c r="G7" s="18" t="s">
        <v>10</v>
      </c>
      <c r="H7" s="12" t="s">
        <v>13</v>
      </c>
      <c r="I7" s="24" t="s">
        <v>128</v>
      </c>
      <c r="J7" s="14" t="s">
        <v>130</v>
      </c>
      <c r="K7" s="16"/>
      <c r="L7" s="25" t="s">
        <v>136</v>
      </c>
      <c r="M7" s="26"/>
      <c r="N7" s="27" t="s">
        <v>135</v>
      </c>
      <c r="O7" s="12" t="s">
        <v>14</v>
      </c>
      <c r="P7" s="12" t="s">
        <v>15</v>
      </c>
      <c r="Q7" s="12" t="s">
        <v>16</v>
      </c>
      <c r="R7" s="12" t="s">
        <v>17</v>
      </c>
      <c r="S7" s="12" t="s">
        <v>10</v>
      </c>
      <c r="T7" s="12" t="s">
        <v>18</v>
      </c>
      <c r="U7" s="28" t="s">
        <v>19</v>
      </c>
      <c r="V7" s="29"/>
      <c r="W7" s="18" t="s">
        <v>10</v>
      </c>
      <c r="X7" s="17" t="s">
        <v>20</v>
      </c>
      <c r="Y7" s="17" t="s">
        <v>21</v>
      </c>
      <c r="Z7" s="30"/>
    </row>
    <row r="8" spans="1:26" s="22" customFormat="1" ht="9" hidden="1" customHeight="1" x14ac:dyDescent="0.25">
      <c r="A8" s="17"/>
      <c r="B8" s="23"/>
      <c r="C8" s="31"/>
      <c r="D8" s="32"/>
      <c r="E8" s="29"/>
      <c r="F8" s="29"/>
      <c r="G8" s="32"/>
      <c r="H8" s="33"/>
      <c r="I8" s="24"/>
      <c r="J8" s="24"/>
      <c r="K8" s="24"/>
      <c r="L8" s="24"/>
      <c r="M8" s="24"/>
      <c r="N8" s="24"/>
      <c r="O8" s="33"/>
      <c r="P8" s="33"/>
      <c r="Q8" s="33"/>
      <c r="R8" s="33"/>
      <c r="S8" s="33"/>
      <c r="T8" s="33"/>
      <c r="U8" s="34"/>
      <c r="V8" s="29"/>
      <c r="W8" s="32"/>
      <c r="X8" s="31"/>
      <c r="Y8" s="31"/>
      <c r="Z8" s="30"/>
    </row>
    <row r="9" spans="1:26" s="22" customFormat="1" ht="63" customHeight="1" x14ac:dyDescent="0.25">
      <c r="A9" s="35"/>
      <c r="B9" s="36"/>
      <c r="C9" s="36"/>
      <c r="D9" s="37"/>
      <c r="E9" s="38"/>
      <c r="F9" s="38"/>
      <c r="G9" s="37"/>
      <c r="H9" s="33"/>
      <c r="I9" s="24" t="s">
        <v>129</v>
      </c>
      <c r="J9" s="24" t="s">
        <v>132</v>
      </c>
      <c r="K9" s="24" t="s">
        <v>131</v>
      </c>
      <c r="L9" s="24" t="s">
        <v>132</v>
      </c>
      <c r="M9" s="24" t="s">
        <v>131</v>
      </c>
      <c r="N9" s="24" t="s">
        <v>129</v>
      </c>
      <c r="O9" s="33"/>
      <c r="P9" s="33"/>
      <c r="Q9" s="33"/>
      <c r="R9" s="33"/>
      <c r="S9" s="33"/>
      <c r="T9" s="33"/>
      <c r="U9" s="34"/>
      <c r="V9" s="36"/>
      <c r="W9" s="37"/>
      <c r="X9" s="36"/>
      <c r="Y9" s="36"/>
      <c r="Z9" s="36"/>
    </row>
    <row r="10" spans="1:26" s="22" customFormat="1" ht="25.5" hidden="1" customHeight="1" x14ac:dyDescent="0.25">
      <c r="A10" s="39"/>
      <c r="B10" s="40"/>
      <c r="C10" s="40"/>
      <c r="D10" s="41"/>
      <c r="E10" s="39"/>
      <c r="F10" s="39"/>
      <c r="G10" s="41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42"/>
      <c r="V10" s="40"/>
      <c r="W10" s="41"/>
      <c r="X10" s="40"/>
      <c r="Y10" s="40"/>
      <c r="Z10" s="40"/>
    </row>
    <row r="11" spans="1:26" ht="31.5" x14ac:dyDescent="0.25">
      <c r="A11" s="43">
        <v>1</v>
      </c>
      <c r="B11" s="44" t="s">
        <v>22</v>
      </c>
      <c r="C11" s="45">
        <v>352001</v>
      </c>
      <c r="D11" s="1">
        <f>SUM(E11:F11)</f>
        <v>1096204927.2995</v>
      </c>
      <c r="E11" s="1">
        <v>884299484.50340009</v>
      </c>
      <c r="F11" s="1">
        <v>211905442.79609999</v>
      </c>
      <c r="G11" s="1">
        <f t="shared" ref="G11:G42" si="0">SUM(H11,O11:R11)</f>
        <v>87037059.950000003</v>
      </c>
      <c r="H11" s="1">
        <f t="shared" ref="H11:H22" si="1">SUM(I11:L11)</f>
        <v>0</v>
      </c>
      <c r="I11" s="1"/>
      <c r="J11" s="1"/>
      <c r="K11" s="1"/>
      <c r="L11" s="1">
        <v>0</v>
      </c>
      <c r="M11" s="1"/>
      <c r="N11" s="1"/>
      <c r="O11" s="1"/>
      <c r="P11" s="1"/>
      <c r="Q11" s="1">
        <v>55544279.710000008</v>
      </c>
      <c r="R11" s="1">
        <v>31492780.239999998</v>
      </c>
      <c r="S11" s="1">
        <f>SUM(T11:U11)</f>
        <v>98883846.879999995</v>
      </c>
      <c r="T11" s="1">
        <v>39676495.040000007</v>
      </c>
      <c r="U11" s="1">
        <v>59207351.839999996</v>
      </c>
      <c r="V11" s="1">
        <f>198000539.33-807084</f>
        <v>197193455.33000001</v>
      </c>
      <c r="W11" s="1"/>
      <c r="X11" s="1"/>
      <c r="Y11" s="1"/>
      <c r="Z11" s="46">
        <f t="shared" ref="Z11:Z42" si="2">D11+G11+S11+V11+W11</f>
        <v>1479319289.4594998</v>
      </c>
    </row>
    <row r="12" spans="1:26" ht="31.5" x14ac:dyDescent="0.25">
      <c r="A12" s="43">
        <v>2</v>
      </c>
      <c r="B12" s="44" t="s">
        <v>23</v>
      </c>
      <c r="C12" s="45">
        <v>310001</v>
      </c>
      <c r="D12" s="1">
        <f t="shared" ref="D12:D75" si="3">SUM(E12:F12)</f>
        <v>1379529255.6562998</v>
      </c>
      <c r="E12" s="1">
        <v>1051239048.9705999</v>
      </c>
      <c r="F12" s="1">
        <v>328290206.6857</v>
      </c>
      <c r="G12" s="1">
        <f t="shared" si="0"/>
        <v>61675790.899999999</v>
      </c>
      <c r="H12" s="1">
        <f t="shared" si="1"/>
        <v>0</v>
      </c>
      <c r="I12" s="1"/>
      <c r="J12" s="1"/>
      <c r="K12" s="1"/>
      <c r="L12" s="1">
        <v>0</v>
      </c>
      <c r="M12" s="1"/>
      <c r="N12" s="1"/>
      <c r="O12" s="1"/>
      <c r="P12" s="1"/>
      <c r="Q12" s="1">
        <v>51508798</v>
      </c>
      <c r="R12" s="1">
        <v>10166992.9</v>
      </c>
      <c r="S12" s="1">
        <f t="shared" ref="S12:S75" si="4">SUM(T12:U12)</f>
        <v>6184913.2799999993</v>
      </c>
      <c r="T12" s="1">
        <v>6184913.2799999993</v>
      </c>
      <c r="U12" s="1"/>
      <c r="V12" s="1"/>
      <c r="W12" s="1"/>
      <c r="X12" s="1"/>
      <c r="Y12" s="1"/>
      <c r="Z12" s="46">
        <f t="shared" si="2"/>
        <v>1447389959.8362999</v>
      </c>
    </row>
    <row r="13" spans="1:26" ht="24" customHeight="1" x14ac:dyDescent="0.25">
      <c r="A13" s="43">
        <v>3</v>
      </c>
      <c r="B13" s="44" t="s">
        <v>24</v>
      </c>
      <c r="C13" s="45">
        <v>252002</v>
      </c>
      <c r="D13" s="1">
        <f t="shared" si="3"/>
        <v>654192811.61756647</v>
      </c>
      <c r="E13" s="1">
        <v>634231841.18606651</v>
      </c>
      <c r="F13" s="1">
        <v>19960970.431499999</v>
      </c>
      <c r="G13" s="1">
        <f t="shared" si="0"/>
        <v>81213523.169999987</v>
      </c>
      <c r="H13" s="1">
        <f t="shared" si="1"/>
        <v>0</v>
      </c>
      <c r="I13" s="1"/>
      <c r="J13" s="1"/>
      <c r="K13" s="1"/>
      <c r="L13" s="1">
        <v>0</v>
      </c>
      <c r="M13" s="1"/>
      <c r="N13" s="1"/>
      <c r="O13" s="1"/>
      <c r="P13" s="1"/>
      <c r="Q13" s="1">
        <v>39256993.549999997</v>
      </c>
      <c r="R13" s="1">
        <v>41956529.619999997</v>
      </c>
      <c r="S13" s="1">
        <f t="shared" si="4"/>
        <v>124433239.83999996</v>
      </c>
      <c r="T13" s="1">
        <v>108774105.43999997</v>
      </c>
      <c r="U13" s="1">
        <v>15659134.399999997</v>
      </c>
      <c r="V13" s="1">
        <v>1869685.7700000003</v>
      </c>
      <c r="W13" s="1"/>
      <c r="X13" s="1"/>
      <c r="Y13" s="1"/>
      <c r="Z13" s="46">
        <f t="shared" si="2"/>
        <v>861709260.39756632</v>
      </c>
    </row>
    <row r="14" spans="1:26" ht="31.5" x14ac:dyDescent="0.25">
      <c r="A14" s="43">
        <v>4</v>
      </c>
      <c r="B14" s="44" t="s">
        <v>25</v>
      </c>
      <c r="C14" s="45">
        <v>252001</v>
      </c>
      <c r="D14" s="1">
        <f t="shared" si="3"/>
        <v>462189663.30660009</v>
      </c>
      <c r="E14" s="1">
        <v>450531943.46860009</v>
      </c>
      <c r="F14" s="1">
        <v>11657719.838</v>
      </c>
      <c r="G14" s="1">
        <f t="shared" si="0"/>
        <v>96945057.799999997</v>
      </c>
      <c r="H14" s="1">
        <f t="shared" si="1"/>
        <v>0</v>
      </c>
      <c r="I14" s="1"/>
      <c r="J14" s="1"/>
      <c r="K14" s="1"/>
      <c r="L14" s="1">
        <v>0</v>
      </c>
      <c r="M14" s="1"/>
      <c r="N14" s="1"/>
      <c r="O14" s="1"/>
      <c r="P14" s="1"/>
      <c r="Q14" s="1">
        <v>88549846</v>
      </c>
      <c r="R14" s="1">
        <v>8395211.8000000007</v>
      </c>
      <c r="S14" s="1">
        <f t="shared" si="4"/>
        <v>74457073.600000009</v>
      </c>
      <c r="T14" s="1">
        <v>67110170.400000006</v>
      </c>
      <c r="U14" s="1">
        <v>7346903.2000000002</v>
      </c>
      <c r="V14" s="1"/>
      <c r="W14" s="1">
        <f>SUM(X14:Y14)</f>
        <v>51363.900000000023</v>
      </c>
      <c r="X14" s="1"/>
      <c r="Y14" s="1">
        <v>51363.900000000023</v>
      </c>
      <c r="Z14" s="46">
        <f t="shared" si="2"/>
        <v>633643158.60660005</v>
      </c>
    </row>
    <row r="15" spans="1:26" ht="31.5" x14ac:dyDescent="0.25">
      <c r="A15" s="43">
        <v>5</v>
      </c>
      <c r="B15" s="47" t="s">
        <v>26</v>
      </c>
      <c r="C15" s="45">
        <v>351001</v>
      </c>
      <c r="D15" s="1">
        <f t="shared" si="3"/>
        <v>691297315.23220003</v>
      </c>
      <c r="E15" s="1">
        <v>676921301.87220001</v>
      </c>
      <c r="F15" s="1">
        <v>14376013.359999999</v>
      </c>
      <c r="G15" s="1">
        <f t="shared" si="0"/>
        <v>234595922.93000001</v>
      </c>
      <c r="H15" s="1">
        <f t="shared" si="1"/>
        <v>0</v>
      </c>
      <c r="I15" s="1"/>
      <c r="J15" s="1"/>
      <c r="K15" s="1"/>
      <c r="L15" s="1">
        <v>0</v>
      </c>
      <c r="M15" s="1"/>
      <c r="N15" s="1"/>
      <c r="O15" s="1"/>
      <c r="P15" s="1"/>
      <c r="Q15" s="1">
        <v>29382605</v>
      </c>
      <c r="R15" s="1">
        <v>205213317.93000001</v>
      </c>
      <c r="S15" s="1">
        <f t="shared" si="4"/>
        <v>161568272.31999999</v>
      </c>
      <c r="T15" s="1">
        <v>54620340.32</v>
      </c>
      <c r="U15" s="1">
        <v>106947931.99999999</v>
      </c>
      <c r="V15" s="1"/>
      <c r="W15" s="1"/>
      <c r="X15" s="1"/>
      <c r="Y15" s="1"/>
      <c r="Z15" s="46">
        <f t="shared" si="2"/>
        <v>1087461510.4821999</v>
      </c>
    </row>
    <row r="16" spans="1:26" ht="31.5" x14ac:dyDescent="0.25">
      <c r="A16" s="43">
        <v>6</v>
      </c>
      <c r="B16" s="47" t="s">
        <v>27</v>
      </c>
      <c r="C16" s="45">
        <v>301001</v>
      </c>
      <c r="D16" s="1">
        <f t="shared" si="3"/>
        <v>0</v>
      </c>
      <c r="E16" s="1"/>
      <c r="F16" s="1"/>
      <c r="G16" s="1">
        <f t="shared" si="0"/>
        <v>279026677.32999998</v>
      </c>
      <c r="H16" s="1">
        <f t="shared" si="1"/>
        <v>0</v>
      </c>
      <c r="I16" s="1"/>
      <c r="J16" s="1"/>
      <c r="K16" s="1"/>
      <c r="L16" s="1">
        <v>0</v>
      </c>
      <c r="M16" s="1"/>
      <c r="N16" s="1"/>
      <c r="O16" s="1"/>
      <c r="P16" s="1"/>
      <c r="Q16" s="1">
        <v>122811132.04000001</v>
      </c>
      <c r="R16" s="1">
        <v>156215545.28999999</v>
      </c>
      <c r="S16" s="1">
        <f t="shared" si="4"/>
        <v>57399046.431999996</v>
      </c>
      <c r="T16" s="1"/>
      <c r="U16" s="1">
        <v>57399046.431999996</v>
      </c>
      <c r="V16" s="1"/>
      <c r="W16" s="1"/>
      <c r="X16" s="1"/>
      <c r="Y16" s="1"/>
      <c r="Z16" s="46">
        <f t="shared" si="2"/>
        <v>336425723.76199996</v>
      </c>
    </row>
    <row r="17" spans="1:26" ht="47.25" x14ac:dyDescent="0.25">
      <c r="A17" s="43">
        <v>7</v>
      </c>
      <c r="B17" s="47" t="s">
        <v>28</v>
      </c>
      <c r="C17" s="45">
        <v>301003</v>
      </c>
      <c r="D17" s="1">
        <f t="shared" si="3"/>
        <v>0</v>
      </c>
      <c r="E17" s="1"/>
      <c r="F17" s="1"/>
      <c r="G17" s="1">
        <f t="shared" si="0"/>
        <v>89343989.299999997</v>
      </c>
      <c r="H17" s="1">
        <f t="shared" si="1"/>
        <v>0</v>
      </c>
      <c r="I17" s="1"/>
      <c r="J17" s="1"/>
      <c r="K17" s="1"/>
      <c r="L17" s="1">
        <v>0</v>
      </c>
      <c r="M17" s="1"/>
      <c r="N17" s="1"/>
      <c r="O17" s="1"/>
      <c r="P17" s="1"/>
      <c r="Q17" s="1">
        <v>89343989.299999997</v>
      </c>
      <c r="R17" s="1"/>
      <c r="S17" s="1">
        <f t="shared" si="4"/>
        <v>67393901.11999999</v>
      </c>
      <c r="T17" s="1"/>
      <c r="U17" s="1">
        <v>67393901.11999999</v>
      </c>
      <c r="V17" s="1"/>
      <c r="W17" s="1"/>
      <c r="X17" s="1"/>
      <c r="Y17" s="1"/>
      <c r="Z17" s="46">
        <f t="shared" si="2"/>
        <v>156737890.41999999</v>
      </c>
    </row>
    <row r="18" spans="1:26" ht="27.75" customHeight="1" x14ac:dyDescent="0.25">
      <c r="A18" s="43">
        <v>8</v>
      </c>
      <c r="B18" s="47" t="s">
        <v>29</v>
      </c>
      <c r="C18" s="45">
        <v>307003</v>
      </c>
      <c r="D18" s="1">
        <f t="shared" si="3"/>
        <v>0</v>
      </c>
      <c r="E18" s="1"/>
      <c r="F18" s="1"/>
      <c r="G18" s="1">
        <f t="shared" si="0"/>
        <v>59530567.5</v>
      </c>
      <c r="H18" s="1">
        <f t="shared" si="1"/>
        <v>0</v>
      </c>
      <c r="I18" s="1"/>
      <c r="J18" s="1"/>
      <c r="K18" s="1"/>
      <c r="L18" s="1">
        <v>0</v>
      </c>
      <c r="M18" s="1"/>
      <c r="N18" s="1"/>
      <c r="O18" s="1"/>
      <c r="P18" s="1"/>
      <c r="Q18" s="1">
        <v>59530567.5</v>
      </c>
      <c r="R18" s="1"/>
      <c r="S18" s="1">
        <f t="shared" si="4"/>
        <v>0</v>
      </c>
      <c r="T18" s="1"/>
      <c r="U18" s="1"/>
      <c r="V18" s="1"/>
      <c r="W18" s="1"/>
      <c r="X18" s="1"/>
      <c r="Y18" s="1"/>
      <c r="Z18" s="46">
        <f t="shared" si="2"/>
        <v>59530567.5</v>
      </c>
    </row>
    <row r="19" spans="1:26" ht="31.5" x14ac:dyDescent="0.25">
      <c r="A19" s="43">
        <v>9</v>
      </c>
      <c r="B19" s="47" t="s">
        <v>30</v>
      </c>
      <c r="C19" s="45">
        <v>307002</v>
      </c>
      <c r="D19" s="1">
        <f t="shared" si="3"/>
        <v>0</v>
      </c>
      <c r="E19" s="1"/>
      <c r="F19" s="1"/>
      <c r="G19" s="1">
        <f t="shared" si="0"/>
        <v>66214249.200000003</v>
      </c>
      <c r="H19" s="1">
        <f t="shared" si="1"/>
        <v>0</v>
      </c>
      <c r="I19" s="1"/>
      <c r="J19" s="1"/>
      <c r="K19" s="1"/>
      <c r="L19" s="1">
        <v>0</v>
      </c>
      <c r="M19" s="1"/>
      <c r="N19" s="1"/>
      <c r="O19" s="1"/>
      <c r="P19" s="1"/>
      <c r="Q19" s="1">
        <v>66214249.200000003</v>
      </c>
      <c r="R19" s="1"/>
      <c r="S19" s="1">
        <f t="shared" si="4"/>
        <v>0</v>
      </c>
      <c r="T19" s="1"/>
      <c r="U19" s="1"/>
      <c r="V19" s="1"/>
      <c r="W19" s="1"/>
      <c r="X19" s="1"/>
      <c r="Y19" s="1"/>
      <c r="Z19" s="46">
        <f t="shared" si="2"/>
        <v>66214249.200000003</v>
      </c>
    </row>
    <row r="20" spans="1:26" ht="47.25" x14ac:dyDescent="0.25">
      <c r="A20" s="43">
        <v>10</v>
      </c>
      <c r="B20" s="44" t="s">
        <v>31</v>
      </c>
      <c r="C20" s="45">
        <v>352002</v>
      </c>
      <c r="D20" s="1">
        <f t="shared" si="3"/>
        <v>0</v>
      </c>
      <c r="E20" s="1"/>
      <c r="F20" s="1"/>
      <c r="G20" s="1">
        <f t="shared" si="0"/>
        <v>7588413</v>
      </c>
      <c r="H20" s="1">
        <f t="shared" si="1"/>
        <v>0</v>
      </c>
      <c r="I20" s="1"/>
      <c r="J20" s="1"/>
      <c r="K20" s="1"/>
      <c r="L20" s="1">
        <v>0</v>
      </c>
      <c r="M20" s="1"/>
      <c r="N20" s="1"/>
      <c r="O20" s="1"/>
      <c r="P20" s="1"/>
      <c r="Q20" s="1"/>
      <c r="R20" s="1">
        <v>7588413</v>
      </c>
      <c r="S20" s="1">
        <f t="shared" si="4"/>
        <v>16122870.399999999</v>
      </c>
      <c r="T20" s="1"/>
      <c r="U20" s="1">
        <v>16122870.399999999</v>
      </c>
      <c r="V20" s="1"/>
      <c r="W20" s="1"/>
      <c r="X20" s="1"/>
      <c r="Y20" s="1"/>
      <c r="Z20" s="46">
        <f t="shared" si="2"/>
        <v>23711283.399999999</v>
      </c>
    </row>
    <row r="21" spans="1:26" ht="31.5" x14ac:dyDescent="0.25">
      <c r="A21" s="43">
        <v>11</v>
      </c>
      <c r="B21" s="44" t="s">
        <v>32</v>
      </c>
      <c r="C21" s="45">
        <v>351002</v>
      </c>
      <c r="D21" s="1">
        <f t="shared" si="3"/>
        <v>83215024.937499985</v>
      </c>
      <c r="E21" s="1">
        <v>74673728.979999989</v>
      </c>
      <c r="F21" s="1">
        <v>8541295.9574999996</v>
      </c>
      <c r="G21" s="1">
        <f t="shared" si="0"/>
        <v>47910100</v>
      </c>
      <c r="H21" s="1">
        <f t="shared" si="1"/>
        <v>0</v>
      </c>
      <c r="I21" s="1"/>
      <c r="J21" s="1"/>
      <c r="K21" s="1"/>
      <c r="L21" s="1">
        <v>0</v>
      </c>
      <c r="M21" s="1"/>
      <c r="N21" s="1"/>
      <c r="O21" s="1"/>
      <c r="P21" s="1"/>
      <c r="Q21" s="1">
        <v>47910100</v>
      </c>
      <c r="R21" s="1"/>
      <c r="S21" s="1">
        <f t="shared" si="4"/>
        <v>40620320.832000002</v>
      </c>
      <c r="T21" s="1">
        <v>17489472</v>
      </c>
      <c r="U21" s="1">
        <v>23130848.831999999</v>
      </c>
      <c r="V21" s="1"/>
      <c r="W21" s="1"/>
      <c r="X21" s="1"/>
      <c r="Y21" s="1"/>
      <c r="Z21" s="46">
        <f t="shared" si="2"/>
        <v>171745445.76949999</v>
      </c>
    </row>
    <row r="22" spans="1:26" ht="47.25" x14ac:dyDescent="0.25">
      <c r="A22" s="43">
        <v>12</v>
      </c>
      <c r="B22" s="44" t="s">
        <v>125</v>
      </c>
      <c r="C22" s="45">
        <v>353001</v>
      </c>
      <c r="D22" s="1">
        <f t="shared" si="3"/>
        <v>261823909.06160003</v>
      </c>
      <c r="E22" s="1">
        <v>237671189.95200002</v>
      </c>
      <c r="F22" s="1">
        <v>24152719.1096</v>
      </c>
      <c r="G22" s="1">
        <f t="shared" si="0"/>
        <v>2404926.1800000002</v>
      </c>
      <c r="H22" s="1">
        <f t="shared" si="1"/>
        <v>0</v>
      </c>
      <c r="I22" s="1"/>
      <c r="J22" s="1"/>
      <c r="K22" s="1"/>
      <c r="L22" s="1">
        <v>0</v>
      </c>
      <c r="M22" s="1"/>
      <c r="N22" s="1"/>
      <c r="O22" s="1"/>
      <c r="P22" s="1"/>
      <c r="Q22" s="1">
        <v>372424.5</v>
      </c>
      <c r="R22" s="1">
        <v>2032501.6800000002</v>
      </c>
      <c r="S22" s="1">
        <f t="shared" si="4"/>
        <v>167081014.46399999</v>
      </c>
      <c r="T22" s="1">
        <v>812011.2</v>
      </c>
      <c r="U22" s="1">
        <v>166269003.264</v>
      </c>
      <c r="V22" s="1"/>
      <c r="W22" s="1"/>
      <c r="X22" s="1"/>
      <c r="Y22" s="1"/>
      <c r="Z22" s="46">
        <f t="shared" si="2"/>
        <v>431309849.70560002</v>
      </c>
    </row>
    <row r="23" spans="1:26" ht="31.5" x14ac:dyDescent="0.25">
      <c r="A23" s="43">
        <v>13</v>
      </c>
      <c r="B23" s="44" t="s">
        <v>33</v>
      </c>
      <c r="C23" s="45">
        <v>5155001</v>
      </c>
      <c r="D23" s="1">
        <f t="shared" si="3"/>
        <v>9860204.4940000009</v>
      </c>
      <c r="E23" s="1">
        <v>9860204.4940000009</v>
      </c>
      <c r="F23" s="1"/>
      <c r="G23" s="1">
        <f t="shared" si="0"/>
        <v>12239214.901000001</v>
      </c>
      <c r="H23" s="1">
        <f>SUM(I23:N23)</f>
        <v>11258144.541000001</v>
      </c>
      <c r="I23" s="1">
        <v>1737247.52</v>
      </c>
      <c r="J23" s="1">
        <v>4516963.7114000004</v>
      </c>
      <c r="K23" s="1">
        <v>0</v>
      </c>
      <c r="L23" s="1">
        <v>3978537.1396000008</v>
      </c>
      <c r="M23" s="1"/>
      <c r="N23" s="1">
        <v>1025396.17</v>
      </c>
      <c r="O23" s="1">
        <v>719631.86</v>
      </c>
      <c r="P23" s="1">
        <v>220887.5</v>
      </c>
      <c r="Q23" s="1">
        <v>40551</v>
      </c>
      <c r="R23" s="1"/>
      <c r="S23" s="1">
        <f t="shared" si="4"/>
        <v>0</v>
      </c>
      <c r="T23" s="1"/>
      <c r="U23" s="1"/>
      <c r="V23" s="1"/>
      <c r="W23" s="1"/>
      <c r="X23" s="1"/>
      <c r="Y23" s="1"/>
      <c r="Z23" s="46">
        <f t="shared" si="2"/>
        <v>22099419.395000003</v>
      </c>
    </row>
    <row r="24" spans="1:26" ht="47.25" x14ac:dyDescent="0.25">
      <c r="A24" s="43">
        <v>14</v>
      </c>
      <c r="B24" s="44" t="s">
        <v>34</v>
      </c>
      <c r="C24" s="45">
        <v>352005</v>
      </c>
      <c r="D24" s="1">
        <f t="shared" si="3"/>
        <v>387367294.61835003</v>
      </c>
      <c r="E24" s="1">
        <v>72591321.656000003</v>
      </c>
      <c r="F24" s="1">
        <v>314775972.96235001</v>
      </c>
      <c r="G24" s="1">
        <f t="shared" si="0"/>
        <v>18527013.350000001</v>
      </c>
      <c r="H24" s="1">
        <f>SUM(I24:L24)</f>
        <v>0</v>
      </c>
      <c r="I24" s="1"/>
      <c r="J24" s="1"/>
      <c r="K24" s="1"/>
      <c r="L24" s="1">
        <v>0</v>
      </c>
      <c r="M24" s="1">
        <v>0</v>
      </c>
      <c r="N24" s="1"/>
      <c r="O24" s="1"/>
      <c r="P24" s="1"/>
      <c r="Q24" s="1">
        <v>7696775</v>
      </c>
      <c r="R24" s="1">
        <v>10830238.35</v>
      </c>
      <c r="S24" s="1">
        <f t="shared" si="4"/>
        <v>0</v>
      </c>
      <c r="T24" s="1"/>
      <c r="U24" s="1"/>
      <c r="V24" s="1"/>
      <c r="W24" s="1"/>
      <c r="X24" s="1"/>
      <c r="Y24" s="1"/>
      <c r="Z24" s="46">
        <f t="shared" si="2"/>
        <v>405894307.96835005</v>
      </c>
    </row>
    <row r="25" spans="1:26" ht="78.75" x14ac:dyDescent="0.25">
      <c r="A25" s="43">
        <v>15</v>
      </c>
      <c r="B25" s="48" t="s">
        <v>35</v>
      </c>
      <c r="C25" s="49">
        <v>352006</v>
      </c>
      <c r="D25" s="1">
        <f t="shared" si="3"/>
        <v>9510714.5</v>
      </c>
      <c r="E25" s="1">
        <v>9510714.5</v>
      </c>
      <c r="F25" s="1"/>
      <c r="G25" s="1">
        <f t="shared" si="0"/>
        <v>1875718.95</v>
      </c>
      <c r="H25" s="1">
        <f>SUM(I25:L25)</f>
        <v>0</v>
      </c>
      <c r="I25" s="1"/>
      <c r="J25" s="1"/>
      <c r="K25" s="1"/>
      <c r="L25" s="1">
        <v>0</v>
      </c>
      <c r="M25" s="1">
        <v>0</v>
      </c>
      <c r="N25" s="1"/>
      <c r="O25" s="1"/>
      <c r="P25" s="1"/>
      <c r="Q25" s="1">
        <v>1875718.95</v>
      </c>
      <c r="R25" s="1"/>
      <c r="S25" s="1">
        <f t="shared" si="4"/>
        <v>4237184.2239999995</v>
      </c>
      <c r="T25" s="1">
        <v>4237184.2239999995</v>
      </c>
      <c r="U25" s="1"/>
      <c r="V25" s="1"/>
      <c r="W25" s="1"/>
      <c r="X25" s="1"/>
      <c r="Y25" s="1"/>
      <c r="Z25" s="46">
        <f t="shared" si="2"/>
        <v>15623617.673999999</v>
      </c>
    </row>
    <row r="26" spans="1:26" ht="31.5" x14ac:dyDescent="0.25">
      <c r="A26" s="43">
        <v>16</v>
      </c>
      <c r="B26" s="44" t="s">
        <v>36</v>
      </c>
      <c r="C26" s="45">
        <v>352007</v>
      </c>
      <c r="D26" s="1">
        <f t="shared" si="3"/>
        <v>46542372.951999992</v>
      </c>
      <c r="E26" s="1">
        <v>26527973.919999998</v>
      </c>
      <c r="F26" s="1">
        <v>20014399.031999998</v>
      </c>
      <c r="G26" s="1">
        <f t="shared" si="0"/>
        <v>0</v>
      </c>
      <c r="H26" s="1">
        <f>SUM(I26:L26)</f>
        <v>0</v>
      </c>
      <c r="I26" s="1"/>
      <c r="J26" s="1"/>
      <c r="K26" s="1"/>
      <c r="L26" s="1">
        <v>0</v>
      </c>
      <c r="M26" s="1">
        <v>0</v>
      </c>
      <c r="N26" s="1"/>
      <c r="O26" s="1"/>
      <c r="P26" s="1"/>
      <c r="Q26" s="1"/>
      <c r="R26" s="1"/>
      <c r="S26" s="1">
        <f t="shared" si="4"/>
        <v>0</v>
      </c>
      <c r="T26" s="1"/>
      <c r="U26" s="1"/>
      <c r="V26" s="1"/>
      <c r="W26" s="1"/>
      <c r="X26" s="1"/>
      <c r="Y26" s="1"/>
      <c r="Z26" s="46">
        <f t="shared" si="2"/>
        <v>46542372.951999992</v>
      </c>
    </row>
    <row r="27" spans="1:26" ht="21.75" customHeight="1" x14ac:dyDescent="0.25">
      <c r="A27" s="43">
        <v>17</v>
      </c>
      <c r="B27" s="44" t="s">
        <v>37</v>
      </c>
      <c r="C27" s="45">
        <v>2301165</v>
      </c>
      <c r="D27" s="1">
        <f t="shared" si="3"/>
        <v>0</v>
      </c>
      <c r="E27" s="1"/>
      <c r="F27" s="1"/>
      <c r="G27" s="1">
        <f t="shared" si="0"/>
        <v>0</v>
      </c>
      <c r="H27" s="1">
        <f>SUM(I27:L27)</f>
        <v>0</v>
      </c>
      <c r="I27" s="1"/>
      <c r="J27" s="1"/>
      <c r="K27" s="1"/>
      <c r="L27" s="1">
        <v>0</v>
      </c>
      <c r="M27" s="1">
        <v>0</v>
      </c>
      <c r="N27" s="1"/>
      <c r="O27" s="1"/>
      <c r="P27" s="1"/>
      <c r="Q27" s="1"/>
      <c r="R27" s="1"/>
      <c r="S27" s="1">
        <f t="shared" si="4"/>
        <v>0</v>
      </c>
      <c r="T27" s="1"/>
      <c r="U27" s="1"/>
      <c r="V27" s="1">
        <v>191370607.77000001</v>
      </c>
      <c r="W27" s="1"/>
      <c r="X27" s="1"/>
      <c r="Y27" s="1"/>
      <c r="Z27" s="46">
        <f t="shared" si="2"/>
        <v>191370607.77000001</v>
      </c>
    </row>
    <row r="28" spans="1:26" ht="31.5" x14ac:dyDescent="0.25">
      <c r="A28" s="43">
        <v>18</v>
      </c>
      <c r="B28" s="44" t="s">
        <v>38</v>
      </c>
      <c r="C28" s="45">
        <v>2141002</v>
      </c>
      <c r="D28" s="1">
        <f t="shared" si="3"/>
        <v>127157291.21520001</v>
      </c>
      <c r="E28" s="1">
        <v>122605675.91020001</v>
      </c>
      <c r="F28" s="1">
        <v>4551615.3049999997</v>
      </c>
      <c r="G28" s="1">
        <f t="shared" si="0"/>
        <v>4866120</v>
      </c>
      <c r="H28" s="1">
        <f>SUM(I28:L28)</f>
        <v>0</v>
      </c>
      <c r="I28" s="1"/>
      <c r="J28" s="1"/>
      <c r="K28" s="1"/>
      <c r="L28" s="1">
        <v>0</v>
      </c>
      <c r="M28" s="1">
        <v>0</v>
      </c>
      <c r="N28" s="1"/>
      <c r="O28" s="1"/>
      <c r="P28" s="1"/>
      <c r="Q28" s="1">
        <v>4866120</v>
      </c>
      <c r="R28" s="1"/>
      <c r="S28" s="1">
        <f t="shared" si="4"/>
        <v>19839951.039999999</v>
      </c>
      <c r="T28" s="1">
        <v>19839951.039999999</v>
      </c>
      <c r="U28" s="1"/>
      <c r="V28" s="1"/>
      <c r="W28" s="1"/>
      <c r="X28" s="1"/>
      <c r="Y28" s="1"/>
      <c r="Z28" s="46">
        <f t="shared" si="2"/>
        <v>151863362.2552</v>
      </c>
    </row>
    <row r="29" spans="1:26" ht="31.5" x14ac:dyDescent="0.25">
      <c r="A29" s="43">
        <v>19</v>
      </c>
      <c r="B29" s="44" t="s">
        <v>39</v>
      </c>
      <c r="C29" s="45">
        <v>2141010</v>
      </c>
      <c r="D29" s="1">
        <f t="shared" si="3"/>
        <v>497940195.26489997</v>
      </c>
      <c r="E29" s="1">
        <v>462815759.33599997</v>
      </c>
      <c r="F29" s="1">
        <v>35124435.928899996</v>
      </c>
      <c r="G29" s="1">
        <f t="shared" si="0"/>
        <v>160143891.19550002</v>
      </c>
      <c r="H29" s="1">
        <f>SUM(I29:N29)</f>
        <v>87626783.965499997</v>
      </c>
      <c r="I29" s="1">
        <v>16544633.66</v>
      </c>
      <c r="J29" s="1">
        <v>37444705.048699997</v>
      </c>
      <c r="K29" s="1">
        <v>0</v>
      </c>
      <c r="L29" s="1">
        <v>26744526.1468</v>
      </c>
      <c r="M29" s="1"/>
      <c r="N29" s="1">
        <v>6892919.1099999994</v>
      </c>
      <c r="O29" s="1">
        <v>24014463.68</v>
      </c>
      <c r="P29" s="1">
        <v>12259256.25</v>
      </c>
      <c r="Q29" s="1">
        <v>28584500</v>
      </c>
      <c r="R29" s="1">
        <v>7658887.2999999998</v>
      </c>
      <c r="S29" s="1">
        <f t="shared" si="4"/>
        <v>75734486.463999987</v>
      </c>
      <c r="T29" s="1">
        <v>44110719.743999995</v>
      </c>
      <c r="U29" s="1">
        <v>31623766.719999999</v>
      </c>
      <c r="V29" s="1">
        <v>101192.55</v>
      </c>
      <c r="W29" s="1"/>
      <c r="X29" s="1"/>
      <c r="Y29" s="1"/>
      <c r="Z29" s="46">
        <f t="shared" si="2"/>
        <v>733919765.47439992</v>
      </c>
    </row>
    <row r="30" spans="1:26" ht="31.5" x14ac:dyDescent="0.25">
      <c r="A30" s="43">
        <v>20</v>
      </c>
      <c r="B30" s="44" t="s">
        <v>40</v>
      </c>
      <c r="C30" s="45">
        <v>2144011</v>
      </c>
      <c r="D30" s="1">
        <f t="shared" si="3"/>
        <v>328629059.60949999</v>
      </c>
      <c r="E30" s="1">
        <v>325968831.90200001</v>
      </c>
      <c r="F30" s="1">
        <v>2660227.7074999996</v>
      </c>
      <c r="G30" s="1">
        <f t="shared" si="0"/>
        <v>3496298</v>
      </c>
      <c r="H30" s="1">
        <f>SUM(I30:L30)</f>
        <v>0</v>
      </c>
      <c r="I30" s="1"/>
      <c r="J30" s="1"/>
      <c r="K30" s="1"/>
      <c r="L30" s="1">
        <v>0</v>
      </c>
      <c r="M30" s="1">
        <v>0</v>
      </c>
      <c r="N30" s="1"/>
      <c r="O30" s="1"/>
      <c r="P30" s="1"/>
      <c r="Q30" s="1"/>
      <c r="R30" s="1">
        <v>3496298</v>
      </c>
      <c r="S30" s="1">
        <f t="shared" si="4"/>
        <v>21334505.920000002</v>
      </c>
      <c r="T30" s="1">
        <v>21334505.920000002</v>
      </c>
      <c r="U30" s="1"/>
      <c r="V30" s="1"/>
      <c r="W30" s="1"/>
      <c r="X30" s="1"/>
      <c r="Y30" s="1"/>
      <c r="Z30" s="46">
        <f t="shared" si="2"/>
        <v>353459863.52950001</v>
      </c>
    </row>
    <row r="31" spans="1:26" ht="31.5" x14ac:dyDescent="0.25">
      <c r="A31" s="43">
        <v>21</v>
      </c>
      <c r="B31" s="44" t="s">
        <v>41</v>
      </c>
      <c r="C31" s="45">
        <v>2241001</v>
      </c>
      <c r="D31" s="1">
        <f t="shared" si="3"/>
        <v>64286902.494499996</v>
      </c>
      <c r="E31" s="1">
        <v>64286902.494499996</v>
      </c>
      <c r="F31" s="1"/>
      <c r="G31" s="1">
        <f t="shared" si="0"/>
        <v>109352006.44</v>
      </c>
      <c r="H31" s="1">
        <f t="shared" ref="H31:H94" si="5">SUM(I31:N31)</f>
        <v>51041668.540000007</v>
      </c>
      <c r="I31" s="1">
        <v>8507530.4199999999</v>
      </c>
      <c r="J31" s="1">
        <v>20630968.305299997</v>
      </c>
      <c r="K31" s="1">
        <v>638071.18469999998</v>
      </c>
      <c r="L31" s="1">
        <v>16502267.628799999</v>
      </c>
      <c r="M31" s="1">
        <v>510379.41119999997</v>
      </c>
      <c r="N31" s="1">
        <v>4252451.59</v>
      </c>
      <c r="O31" s="1">
        <v>907754.39999999991</v>
      </c>
      <c r="P31" s="1">
        <v>24526597.48</v>
      </c>
      <c r="Q31" s="1">
        <v>27056720.920000002</v>
      </c>
      <c r="R31" s="1">
        <v>5819265.0999999996</v>
      </c>
      <c r="S31" s="1">
        <f t="shared" si="4"/>
        <v>8834878.7072000001</v>
      </c>
      <c r="T31" s="1">
        <v>3918095.9999999995</v>
      </c>
      <c r="U31" s="1">
        <v>4916782.7072000001</v>
      </c>
      <c r="V31" s="1"/>
      <c r="W31" s="1"/>
      <c r="X31" s="1"/>
      <c r="Y31" s="1"/>
      <c r="Z31" s="46">
        <f t="shared" si="2"/>
        <v>182473787.64169997</v>
      </c>
    </row>
    <row r="32" spans="1:26" ht="31.5" x14ac:dyDescent="0.25">
      <c r="A32" s="43">
        <v>22</v>
      </c>
      <c r="B32" s="44" t="s">
        <v>42</v>
      </c>
      <c r="C32" s="45">
        <v>2241009</v>
      </c>
      <c r="D32" s="1">
        <f t="shared" si="3"/>
        <v>77738794.532000005</v>
      </c>
      <c r="E32" s="1">
        <v>77738794.532000005</v>
      </c>
      <c r="F32" s="1"/>
      <c r="G32" s="1">
        <f t="shared" si="0"/>
        <v>163505788.16999999</v>
      </c>
      <c r="H32" s="1">
        <f t="shared" si="5"/>
        <v>94206559.579999998</v>
      </c>
      <c r="I32" s="1">
        <v>15707915.6</v>
      </c>
      <c r="J32" s="1">
        <v>38098114.654200003</v>
      </c>
      <c r="K32" s="1">
        <v>1178292.2058000001</v>
      </c>
      <c r="L32" s="1">
        <v>30444745.822999999</v>
      </c>
      <c r="M32" s="1">
        <v>941590.07700000331</v>
      </c>
      <c r="N32" s="1">
        <v>7835901.2200000007</v>
      </c>
      <c r="O32" s="1">
        <v>1799103.5999999999</v>
      </c>
      <c r="P32" s="1">
        <v>53561124.249999993</v>
      </c>
      <c r="Q32" s="1">
        <v>13939000.740000002</v>
      </c>
      <c r="R32" s="1"/>
      <c r="S32" s="1">
        <f t="shared" si="4"/>
        <v>45124352</v>
      </c>
      <c r="T32" s="1"/>
      <c r="U32" s="1">
        <v>45124352</v>
      </c>
      <c r="V32" s="1"/>
      <c r="W32" s="1"/>
      <c r="X32" s="1"/>
      <c r="Y32" s="1"/>
      <c r="Z32" s="46">
        <f t="shared" si="2"/>
        <v>286368934.70200002</v>
      </c>
    </row>
    <row r="33" spans="1:26" ht="19.5" customHeight="1" x14ac:dyDescent="0.25">
      <c r="A33" s="43">
        <v>23</v>
      </c>
      <c r="B33" s="47" t="s">
        <v>43</v>
      </c>
      <c r="C33" s="45">
        <v>2148001</v>
      </c>
      <c r="D33" s="1">
        <f t="shared" si="3"/>
        <v>118271787.37499999</v>
      </c>
      <c r="E33" s="1">
        <v>118271787.37499999</v>
      </c>
      <c r="F33" s="1"/>
      <c r="G33" s="1">
        <f t="shared" si="0"/>
        <v>75926272.5</v>
      </c>
      <c r="H33" s="1">
        <f t="shared" si="5"/>
        <v>0</v>
      </c>
      <c r="I33" s="1"/>
      <c r="J33" s="1"/>
      <c r="K33" s="1"/>
      <c r="L33" s="1">
        <v>0</v>
      </c>
      <c r="M33" s="1">
        <v>0</v>
      </c>
      <c r="N33" s="1"/>
      <c r="O33" s="1"/>
      <c r="P33" s="1"/>
      <c r="Q33" s="1">
        <v>75926272.5</v>
      </c>
      <c r="R33" s="1"/>
      <c r="S33" s="1">
        <f t="shared" si="4"/>
        <v>20085636.479999997</v>
      </c>
      <c r="T33" s="1">
        <v>10211656</v>
      </c>
      <c r="U33" s="1">
        <v>9873980.4799999986</v>
      </c>
      <c r="V33" s="1"/>
      <c r="W33" s="1"/>
      <c r="X33" s="1"/>
      <c r="Y33" s="1"/>
      <c r="Z33" s="46">
        <f t="shared" si="2"/>
        <v>214283696.35499999</v>
      </c>
    </row>
    <row r="34" spans="1:26" ht="21.75" customHeight="1" x14ac:dyDescent="0.25">
      <c r="A34" s="43">
        <v>24</v>
      </c>
      <c r="B34" s="44" t="s">
        <v>44</v>
      </c>
      <c r="C34" s="45">
        <v>2148002</v>
      </c>
      <c r="D34" s="1">
        <f t="shared" si="3"/>
        <v>54841285.099999994</v>
      </c>
      <c r="E34" s="1">
        <v>54841285.099999994</v>
      </c>
      <c r="F34" s="1"/>
      <c r="G34" s="1">
        <f t="shared" si="0"/>
        <v>35253363.920000002</v>
      </c>
      <c r="H34" s="1">
        <f t="shared" si="5"/>
        <v>0</v>
      </c>
      <c r="I34" s="1"/>
      <c r="J34" s="1"/>
      <c r="K34" s="1"/>
      <c r="L34" s="1">
        <v>0</v>
      </c>
      <c r="M34" s="1">
        <v>0</v>
      </c>
      <c r="N34" s="1"/>
      <c r="O34" s="1"/>
      <c r="P34" s="1"/>
      <c r="Q34" s="1">
        <v>35253363.920000002</v>
      </c>
      <c r="R34" s="1"/>
      <c r="S34" s="1">
        <f t="shared" si="4"/>
        <v>7513848.1599999983</v>
      </c>
      <c r="T34" s="1"/>
      <c r="U34" s="1">
        <v>7513848.1599999983</v>
      </c>
      <c r="V34" s="1"/>
      <c r="W34" s="1"/>
      <c r="X34" s="1"/>
      <c r="Y34" s="1"/>
      <c r="Z34" s="46">
        <f t="shared" si="2"/>
        <v>97608497.179999992</v>
      </c>
    </row>
    <row r="35" spans="1:26" ht="21" customHeight="1" x14ac:dyDescent="0.25">
      <c r="A35" s="43">
        <v>25</v>
      </c>
      <c r="B35" s="47" t="s">
        <v>45</v>
      </c>
      <c r="C35" s="45">
        <v>2148004</v>
      </c>
      <c r="D35" s="1">
        <f t="shared" si="3"/>
        <v>72496308.5</v>
      </c>
      <c r="E35" s="1">
        <v>72496308.5</v>
      </c>
      <c r="F35" s="1"/>
      <c r="G35" s="1">
        <f t="shared" si="0"/>
        <v>25913193</v>
      </c>
      <c r="H35" s="1">
        <f t="shared" si="5"/>
        <v>0</v>
      </c>
      <c r="I35" s="1"/>
      <c r="J35" s="1"/>
      <c r="K35" s="1"/>
      <c r="L35" s="1">
        <v>0</v>
      </c>
      <c r="M35" s="1">
        <v>0</v>
      </c>
      <c r="N35" s="1"/>
      <c r="O35" s="1"/>
      <c r="P35" s="1"/>
      <c r="Q35" s="1">
        <v>25863521</v>
      </c>
      <c r="R35" s="1">
        <v>49672</v>
      </c>
      <c r="S35" s="1">
        <f t="shared" si="4"/>
        <v>6670605.7599999988</v>
      </c>
      <c r="T35" s="1"/>
      <c r="U35" s="1">
        <v>6670605.7599999988</v>
      </c>
      <c r="V35" s="1"/>
      <c r="W35" s="1"/>
      <c r="X35" s="1"/>
      <c r="Y35" s="1"/>
      <c r="Z35" s="46">
        <f t="shared" si="2"/>
        <v>105080107.26000001</v>
      </c>
    </row>
    <row r="36" spans="1:26" ht="31.5" x14ac:dyDescent="0.25">
      <c r="A36" s="43">
        <v>26</v>
      </c>
      <c r="B36" s="47" t="s">
        <v>46</v>
      </c>
      <c r="C36" s="45">
        <v>2101003</v>
      </c>
      <c r="D36" s="1">
        <f t="shared" si="3"/>
        <v>0</v>
      </c>
      <c r="E36" s="1"/>
      <c r="F36" s="1"/>
      <c r="G36" s="1">
        <f t="shared" si="0"/>
        <v>199387963.24000001</v>
      </c>
      <c r="H36" s="1">
        <f t="shared" si="5"/>
        <v>141560765.47999999</v>
      </c>
      <c r="I36" s="1">
        <v>24877285.299999997</v>
      </c>
      <c r="J36" s="1">
        <v>58324489.615699992</v>
      </c>
      <c r="K36" s="1">
        <v>1533272.6342999991</v>
      </c>
      <c r="L36" s="1">
        <v>44256079.008400001</v>
      </c>
      <c r="M36" s="1">
        <v>1163432.9916000001</v>
      </c>
      <c r="N36" s="1">
        <v>11406205.93</v>
      </c>
      <c r="O36" s="1">
        <v>31007585.020000003</v>
      </c>
      <c r="P36" s="1">
        <v>11487933.5</v>
      </c>
      <c r="Q36" s="1">
        <v>15003870</v>
      </c>
      <c r="R36" s="1">
        <v>327809.24</v>
      </c>
      <c r="S36" s="1">
        <f t="shared" si="4"/>
        <v>70195169.407999992</v>
      </c>
      <c r="T36" s="1"/>
      <c r="U36" s="1">
        <v>70195169.407999992</v>
      </c>
      <c r="V36" s="1"/>
      <c r="W36" s="1"/>
      <c r="X36" s="1"/>
      <c r="Y36" s="1"/>
      <c r="Z36" s="46">
        <f t="shared" si="2"/>
        <v>269583132.648</v>
      </c>
    </row>
    <row r="37" spans="1:26" ht="31.5" x14ac:dyDescent="0.25">
      <c r="A37" s="43">
        <v>27</v>
      </c>
      <c r="B37" s="47" t="s">
        <v>47</v>
      </c>
      <c r="C37" s="45">
        <v>2141005</v>
      </c>
      <c r="D37" s="1">
        <f t="shared" si="3"/>
        <v>0</v>
      </c>
      <c r="E37" s="1"/>
      <c r="F37" s="1"/>
      <c r="G37" s="1">
        <f t="shared" si="0"/>
        <v>102433528.89333335</v>
      </c>
      <c r="H37" s="1">
        <f t="shared" si="5"/>
        <v>60785738.800000004</v>
      </c>
      <c r="I37" s="1">
        <v>11155995.32</v>
      </c>
      <c r="J37" s="1">
        <v>25393222.638799999</v>
      </c>
      <c r="K37" s="1">
        <v>667553.81120000011</v>
      </c>
      <c r="L37" s="1">
        <v>18322498.896399997</v>
      </c>
      <c r="M37" s="1">
        <v>524174.60360000003</v>
      </c>
      <c r="N37" s="1">
        <v>4722293.5299999993</v>
      </c>
      <c r="O37" s="1">
        <v>19833086.5</v>
      </c>
      <c r="P37" s="1">
        <v>9466943.7333333325</v>
      </c>
      <c r="Q37" s="1">
        <v>12165300</v>
      </c>
      <c r="R37" s="1">
        <v>182459.86</v>
      </c>
      <c r="S37" s="1">
        <f t="shared" si="4"/>
        <v>34677231.679999992</v>
      </c>
      <c r="T37" s="1"/>
      <c r="U37" s="1">
        <v>34677231.679999992</v>
      </c>
      <c r="V37" s="1"/>
      <c r="W37" s="1"/>
      <c r="X37" s="1"/>
      <c r="Y37" s="1"/>
      <c r="Z37" s="46">
        <f t="shared" si="2"/>
        <v>137110760.57333332</v>
      </c>
    </row>
    <row r="38" spans="1:26" ht="31.5" x14ac:dyDescent="0.25">
      <c r="A38" s="43">
        <v>28</v>
      </c>
      <c r="B38" s="44" t="s">
        <v>48</v>
      </c>
      <c r="C38" s="45">
        <v>2101006</v>
      </c>
      <c r="D38" s="1">
        <f t="shared" si="3"/>
        <v>15168204.100000001</v>
      </c>
      <c r="E38" s="1">
        <v>15168204.100000001</v>
      </c>
      <c r="F38" s="1"/>
      <c r="G38" s="1">
        <f t="shared" si="0"/>
        <v>186286259.19333333</v>
      </c>
      <c r="H38" s="1">
        <f t="shared" si="5"/>
        <v>89355501.320000008</v>
      </c>
      <c r="I38" s="1">
        <v>16563933</v>
      </c>
      <c r="J38" s="1">
        <v>37702744.245000005</v>
      </c>
      <c r="K38" s="1">
        <v>168274.92500000168</v>
      </c>
      <c r="L38" s="1">
        <v>27204443.460000001</v>
      </c>
      <c r="M38" s="1">
        <v>704651.18999999901</v>
      </c>
      <c r="N38" s="1">
        <v>7011454.5</v>
      </c>
      <c r="O38" s="1">
        <v>27901344.900000002</v>
      </c>
      <c r="P38" s="1">
        <v>10263905.833333332</v>
      </c>
      <c r="Q38" s="1">
        <v>19105165.000000007</v>
      </c>
      <c r="R38" s="1">
        <v>39660342.140000001</v>
      </c>
      <c r="S38" s="1">
        <f t="shared" si="4"/>
        <v>41591866.679999992</v>
      </c>
      <c r="T38" s="1"/>
      <c r="U38" s="1">
        <v>41591866.679999992</v>
      </c>
      <c r="V38" s="1"/>
      <c r="W38" s="1"/>
      <c r="X38" s="1"/>
      <c r="Y38" s="1"/>
      <c r="Z38" s="46">
        <f t="shared" si="2"/>
        <v>243046329.9733333</v>
      </c>
    </row>
    <row r="39" spans="1:26" ht="31.5" x14ac:dyDescent="0.25">
      <c r="A39" s="43">
        <v>29</v>
      </c>
      <c r="B39" s="47" t="s">
        <v>49</v>
      </c>
      <c r="C39" s="45">
        <v>2101007</v>
      </c>
      <c r="D39" s="1">
        <f t="shared" si="3"/>
        <v>0</v>
      </c>
      <c r="E39" s="1"/>
      <c r="F39" s="1"/>
      <c r="G39" s="1">
        <f t="shared" si="0"/>
        <v>146463632.44666666</v>
      </c>
      <c r="H39" s="1">
        <f t="shared" si="5"/>
        <v>107655571.00999999</v>
      </c>
      <c r="I39" s="1">
        <v>18088355.379999999</v>
      </c>
      <c r="J39" s="1">
        <v>43871653.856099993</v>
      </c>
      <c r="K39" s="1">
        <v>692073.91390000051</v>
      </c>
      <c r="L39" s="1">
        <v>35058463.134999998</v>
      </c>
      <c r="M39" s="1">
        <v>921640.005</v>
      </c>
      <c r="N39" s="1">
        <v>9023384.7200000007</v>
      </c>
      <c r="O39" s="1">
        <v>10281163.420000002</v>
      </c>
      <c r="P39" s="1">
        <v>14415150.016666666</v>
      </c>
      <c r="Q39" s="1">
        <v>14111748</v>
      </c>
      <c r="R39" s="1"/>
      <c r="S39" s="1">
        <f t="shared" si="4"/>
        <v>29113838.207999997</v>
      </c>
      <c r="T39" s="1"/>
      <c r="U39" s="1">
        <v>29113838.207999997</v>
      </c>
      <c r="V39" s="1"/>
      <c r="W39" s="1"/>
      <c r="X39" s="1"/>
      <c r="Y39" s="1"/>
      <c r="Z39" s="46">
        <f t="shared" si="2"/>
        <v>175577470.65466666</v>
      </c>
    </row>
    <row r="40" spans="1:26" ht="31.5" x14ac:dyDescent="0.25">
      <c r="A40" s="43">
        <v>30</v>
      </c>
      <c r="B40" s="47" t="s">
        <v>50</v>
      </c>
      <c r="C40" s="45">
        <v>2101008</v>
      </c>
      <c r="D40" s="1">
        <f t="shared" si="3"/>
        <v>0</v>
      </c>
      <c r="E40" s="1"/>
      <c r="F40" s="1"/>
      <c r="G40" s="1">
        <f t="shared" si="0"/>
        <v>106293866.04333334</v>
      </c>
      <c r="H40" s="1">
        <f t="shared" si="5"/>
        <v>72381546.329999998</v>
      </c>
      <c r="I40" s="1">
        <v>12095777.939999999</v>
      </c>
      <c r="J40" s="1">
        <v>29337585.5823</v>
      </c>
      <c r="K40" s="1">
        <v>617024.62770000286</v>
      </c>
      <c r="L40" s="1">
        <v>23544499.192600001</v>
      </c>
      <c r="M40" s="1">
        <v>700952.53739999805</v>
      </c>
      <c r="N40" s="1">
        <v>6085706.4499999993</v>
      </c>
      <c r="O40" s="1">
        <v>9139136.2799999993</v>
      </c>
      <c r="P40" s="1">
        <v>15060407.913333334</v>
      </c>
      <c r="Q40" s="1">
        <v>9712775.519999994</v>
      </c>
      <c r="R40" s="1"/>
      <c r="S40" s="1">
        <f t="shared" si="4"/>
        <v>21027607.32799999</v>
      </c>
      <c r="T40" s="1"/>
      <c r="U40" s="1">
        <v>21027607.32799999</v>
      </c>
      <c r="V40" s="1"/>
      <c r="W40" s="1"/>
      <c r="X40" s="1"/>
      <c r="Y40" s="1"/>
      <c r="Z40" s="46">
        <f t="shared" si="2"/>
        <v>127321473.37133333</v>
      </c>
    </row>
    <row r="41" spans="1:26" ht="31.5" x14ac:dyDescent="0.25">
      <c r="A41" s="43">
        <v>31</v>
      </c>
      <c r="B41" s="47" t="s">
        <v>51</v>
      </c>
      <c r="C41" s="45">
        <v>2101011</v>
      </c>
      <c r="D41" s="1">
        <f t="shared" si="3"/>
        <v>0</v>
      </c>
      <c r="E41" s="1"/>
      <c r="F41" s="1"/>
      <c r="G41" s="1">
        <f t="shared" si="0"/>
        <v>353870726.99333334</v>
      </c>
      <c r="H41" s="1">
        <f t="shared" si="5"/>
        <v>241312104.25</v>
      </c>
      <c r="I41" s="1">
        <v>41755108.579999998</v>
      </c>
      <c r="J41" s="1">
        <v>98708901.797100008</v>
      </c>
      <c r="K41" s="1">
        <v>2958903.6329000001</v>
      </c>
      <c r="L41" s="1">
        <v>75953415.959600016</v>
      </c>
      <c r="M41" s="1">
        <v>2349074.7203999907</v>
      </c>
      <c r="N41" s="1">
        <v>19586699.559999999</v>
      </c>
      <c r="O41" s="1">
        <v>47796895.859999999</v>
      </c>
      <c r="P41" s="1">
        <v>18804300.133333333</v>
      </c>
      <c r="Q41" s="1">
        <v>45503346</v>
      </c>
      <c r="R41" s="1">
        <v>454080.75</v>
      </c>
      <c r="S41" s="1">
        <f t="shared" si="4"/>
        <v>59011891.848000005</v>
      </c>
      <c r="T41" s="1"/>
      <c r="U41" s="1">
        <v>59011891.848000005</v>
      </c>
      <c r="V41" s="1"/>
      <c r="W41" s="1"/>
      <c r="X41" s="1"/>
      <c r="Y41" s="1"/>
      <c r="Z41" s="46">
        <f t="shared" si="2"/>
        <v>412882618.84133333</v>
      </c>
    </row>
    <row r="42" spans="1:26" ht="31.5" x14ac:dyDescent="0.25">
      <c r="A42" s="43">
        <v>32</v>
      </c>
      <c r="B42" s="47" t="s">
        <v>52</v>
      </c>
      <c r="C42" s="45">
        <v>2101015</v>
      </c>
      <c r="D42" s="1">
        <f t="shared" si="3"/>
        <v>0</v>
      </c>
      <c r="E42" s="1"/>
      <c r="F42" s="1"/>
      <c r="G42" s="1">
        <f t="shared" si="0"/>
        <v>109861412.45999998</v>
      </c>
      <c r="H42" s="1">
        <f t="shared" si="5"/>
        <v>72787410.479999989</v>
      </c>
      <c r="I42" s="1">
        <v>12583267.16</v>
      </c>
      <c r="J42" s="1">
        <v>29877508.5634</v>
      </c>
      <c r="K42" s="1">
        <v>455128.91659999883</v>
      </c>
      <c r="L42" s="1">
        <v>23173192.058400001</v>
      </c>
      <c r="M42" s="1">
        <v>716696.66160000116</v>
      </c>
      <c r="N42" s="1">
        <v>5981617.120000001</v>
      </c>
      <c r="O42" s="1">
        <v>10489489.559999999</v>
      </c>
      <c r="P42" s="1">
        <v>16694123.519999998</v>
      </c>
      <c r="Q42" s="1">
        <v>9890388.8999999966</v>
      </c>
      <c r="R42" s="1"/>
      <c r="S42" s="1">
        <f t="shared" si="4"/>
        <v>14237111.616</v>
      </c>
      <c r="T42" s="1"/>
      <c r="U42" s="1">
        <v>14237111.616</v>
      </c>
      <c r="V42" s="1"/>
      <c r="W42" s="1"/>
      <c r="X42" s="1"/>
      <c r="Y42" s="1"/>
      <c r="Z42" s="46">
        <f t="shared" si="2"/>
        <v>124098524.07599998</v>
      </c>
    </row>
    <row r="43" spans="1:26" ht="31.5" x14ac:dyDescent="0.25">
      <c r="A43" s="43">
        <v>33</v>
      </c>
      <c r="B43" s="44" t="s">
        <v>53</v>
      </c>
      <c r="C43" s="45">
        <v>2101016</v>
      </c>
      <c r="D43" s="1">
        <f t="shared" si="3"/>
        <v>0</v>
      </c>
      <c r="E43" s="1"/>
      <c r="F43" s="1"/>
      <c r="G43" s="1">
        <f t="shared" ref="G43:G74" si="6">SUM(H43,O43:R43)</f>
        <v>121921044</v>
      </c>
      <c r="H43" s="1">
        <f t="shared" si="5"/>
        <v>84876940.340000004</v>
      </c>
      <c r="I43" s="1">
        <v>15636126.459999999</v>
      </c>
      <c r="J43" s="1">
        <v>35738862.971100003</v>
      </c>
      <c r="K43" s="1">
        <v>508993.49890000164</v>
      </c>
      <c r="L43" s="1">
        <v>25976597.943599999</v>
      </c>
      <c r="M43" s="1">
        <v>321359.9964</v>
      </c>
      <c r="N43" s="1">
        <v>6694999.4699999997</v>
      </c>
      <c r="O43" s="1">
        <v>15983758.800000001</v>
      </c>
      <c r="P43" s="1">
        <v>9056387.5</v>
      </c>
      <c r="Q43" s="1">
        <v>11029871.999999996</v>
      </c>
      <c r="R43" s="1">
        <v>974085.36</v>
      </c>
      <c r="S43" s="1">
        <f t="shared" si="4"/>
        <v>32944373.279999997</v>
      </c>
      <c r="T43" s="1"/>
      <c r="U43" s="1">
        <v>32944373.279999997</v>
      </c>
      <c r="V43" s="1"/>
      <c r="W43" s="1"/>
      <c r="X43" s="1"/>
      <c r="Y43" s="1"/>
      <c r="Z43" s="46">
        <f t="shared" ref="Z43:Z74" si="7">D43+G43+S43+V43+W43</f>
        <v>154865417.28</v>
      </c>
    </row>
    <row r="44" spans="1:26" ht="31.5" x14ac:dyDescent="0.25">
      <c r="A44" s="43">
        <v>34</v>
      </c>
      <c r="B44" s="47" t="s">
        <v>54</v>
      </c>
      <c r="C44" s="45">
        <v>2107018</v>
      </c>
      <c r="D44" s="1">
        <f t="shared" si="3"/>
        <v>0</v>
      </c>
      <c r="E44" s="1"/>
      <c r="F44" s="1"/>
      <c r="G44" s="1">
        <f t="shared" si="6"/>
        <v>82109753.370000005</v>
      </c>
      <c r="H44" s="1">
        <f t="shared" si="5"/>
        <v>0</v>
      </c>
      <c r="I44" s="1"/>
      <c r="J44" s="1"/>
      <c r="K44" s="1"/>
      <c r="L44" s="1">
        <v>0</v>
      </c>
      <c r="M44" s="1">
        <v>0</v>
      </c>
      <c r="N44" s="1"/>
      <c r="O44" s="1"/>
      <c r="P44" s="1"/>
      <c r="Q44" s="1">
        <v>82109753.370000005</v>
      </c>
      <c r="R44" s="1"/>
      <c r="S44" s="1">
        <f t="shared" si="4"/>
        <v>0</v>
      </c>
      <c r="T44" s="1"/>
      <c r="U44" s="1"/>
      <c r="V44" s="1"/>
      <c r="W44" s="1"/>
      <c r="X44" s="1"/>
      <c r="Y44" s="1"/>
      <c r="Z44" s="46">
        <f t="shared" si="7"/>
        <v>82109753.370000005</v>
      </c>
    </row>
    <row r="45" spans="1:26" ht="31.5" x14ac:dyDescent="0.25">
      <c r="A45" s="43">
        <v>35</v>
      </c>
      <c r="B45" s="47" t="s">
        <v>55</v>
      </c>
      <c r="C45" s="45">
        <v>2107019</v>
      </c>
      <c r="D45" s="1">
        <f t="shared" si="3"/>
        <v>0</v>
      </c>
      <c r="E45" s="1"/>
      <c r="F45" s="1"/>
      <c r="G45" s="1">
        <f t="shared" si="6"/>
        <v>64239480</v>
      </c>
      <c r="H45" s="1">
        <f t="shared" si="5"/>
        <v>0</v>
      </c>
      <c r="I45" s="1"/>
      <c r="J45" s="1"/>
      <c r="K45" s="1"/>
      <c r="L45" s="1">
        <v>0</v>
      </c>
      <c r="M45" s="1">
        <v>0</v>
      </c>
      <c r="N45" s="1"/>
      <c r="O45" s="1"/>
      <c r="P45" s="1"/>
      <c r="Q45" s="1">
        <v>64239480</v>
      </c>
      <c r="R45" s="1"/>
      <c r="S45" s="1">
        <f t="shared" si="4"/>
        <v>0</v>
      </c>
      <c r="T45" s="1"/>
      <c r="U45" s="1"/>
      <c r="V45" s="1"/>
      <c r="W45" s="1"/>
      <c r="X45" s="1"/>
      <c r="Y45" s="1"/>
      <c r="Z45" s="46">
        <f t="shared" si="7"/>
        <v>64239480</v>
      </c>
    </row>
    <row r="46" spans="1:26" ht="31.5" x14ac:dyDescent="0.25">
      <c r="A46" s="43">
        <v>36</v>
      </c>
      <c r="B46" s="44" t="s">
        <v>56</v>
      </c>
      <c r="C46" s="45">
        <v>2107802</v>
      </c>
      <c r="D46" s="1">
        <f t="shared" si="3"/>
        <v>0</v>
      </c>
      <c r="E46" s="1"/>
      <c r="F46" s="1"/>
      <c r="G46" s="1">
        <f t="shared" si="6"/>
        <v>64647321.390000001</v>
      </c>
      <c r="H46" s="1">
        <f t="shared" si="5"/>
        <v>0</v>
      </c>
      <c r="I46" s="1"/>
      <c r="J46" s="1"/>
      <c r="K46" s="1"/>
      <c r="L46" s="1">
        <v>0</v>
      </c>
      <c r="M46" s="1">
        <v>0</v>
      </c>
      <c r="N46" s="1"/>
      <c r="O46" s="1"/>
      <c r="P46" s="1"/>
      <c r="Q46" s="1">
        <v>64647321.390000001</v>
      </c>
      <c r="R46" s="1"/>
      <c r="S46" s="1">
        <f t="shared" si="4"/>
        <v>0</v>
      </c>
      <c r="T46" s="1"/>
      <c r="U46" s="1"/>
      <c r="V46" s="1"/>
      <c r="W46" s="1"/>
      <c r="X46" s="1"/>
      <c r="Y46" s="1"/>
      <c r="Z46" s="46">
        <f t="shared" si="7"/>
        <v>64647321.390000001</v>
      </c>
    </row>
    <row r="47" spans="1:26" ht="31.5" x14ac:dyDescent="0.25">
      <c r="A47" s="43">
        <v>37</v>
      </c>
      <c r="B47" s="44" t="s">
        <v>57</v>
      </c>
      <c r="C47" s="45">
        <v>2201001</v>
      </c>
      <c r="D47" s="1">
        <f t="shared" si="3"/>
        <v>0</v>
      </c>
      <c r="E47" s="1"/>
      <c r="F47" s="1"/>
      <c r="G47" s="1">
        <f t="shared" si="6"/>
        <v>147483980.06999999</v>
      </c>
      <c r="H47" s="1">
        <f t="shared" si="5"/>
        <v>96419751.070000008</v>
      </c>
      <c r="I47" s="1">
        <v>15977961.380000003</v>
      </c>
      <c r="J47" s="1">
        <v>38744642.924500003</v>
      </c>
      <c r="K47" s="1">
        <v>1198287.9254999999</v>
      </c>
      <c r="L47" s="1">
        <v>31354831.755399998</v>
      </c>
      <c r="M47" s="1">
        <v>969737.0645999983</v>
      </c>
      <c r="N47" s="1">
        <v>8174290.0199999996</v>
      </c>
      <c r="O47" s="1">
        <v>1104616.7999999998</v>
      </c>
      <c r="P47" s="1">
        <v>37978175</v>
      </c>
      <c r="Q47" s="1">
        <v>11240737.200000003</v>
      </c>
      <c r="R47" s="1">
        <v>740700</v>
      </c>
      <c r="S47" s="1">
        <f t="shared" si="4"/>
        <v>14237641.6</v>
      </c>
      <c r="T47" s="1"/>
      <c r="U47" s="1">
        <v>14237641.6</v>
      </c>
      <c r="V47" s="1"/>
      <c r="W47" s="1"/>
      <c r="X47" s="1"/>
      <c r="Y47" s="1"/>
      <c r="Z47" s="46">
        <f t="shared" si="7"/>
        <v>161721621.66999999</v>
      </c>
    </row>
    <row r="48" spans="1:26" ht="31.5" x14ac:dyDescent="0.25">
      <c r="A48" s="43">
        <v>38</v>
      </c>
      <c r="B48" s="44" t="s">
        <v>58</v>
      </c>
      <c r="C48" s="45">
        <v>2201003</v>
      </c>
      <c r="D48" s="1">
        <f t="shared" si="3"/>
        <v>0</v>
      </c>
      <c r="E48" s="1"/>
      <c r="F48" s="1"/>
      <c r="G48" s="1">
        <f t="shared" si="6"/>
        <v>116356300.66000003</v>
      </c>
      <c r="H48" s="1">
        <f t="shared" si="5"/>
        <v>60520218.860000007</v>
      </c>
      <c r="I48" s="1">
        <v>10069438.98</v>
      </c>
      <c r="J48" s="1">
        <v>24422821.728100002</v>
      </c>
      <c r="K48" s="1">
        <v>755345.00190000003</v>
      </c>
      <c r="L48" s="1">
        <v>19600219.174400002</v>
      </c>
      <c r="M48" s="1">
        <v>606192.34559999779</v>
      </c>
      <c r="N48" s="1">
        <v>5066201.63</v>
      </c>
      <c r="O48" s="1">
        <v>1356163.1999999997</v>
      </c>
      <c r="P48" s="1">
        <v>35931891.200000003</v>
      </c>
      <c r="Q48" s="1">
        <v>18548027.399999999</v>
      </c>
      <c r="R48" s="1"/>
      <c r="S48" s="1">
        <f t="shared" si="4"/>
        <v>29399681.292800002</v>
      </c>
      <c r="T48" s="1"/>
      <c r="U48" s="1">
        <v>29399681.292800002</v>
      </c>
      <c r="V48" s="1"/>
      <c r="W48" s="1"/>
      <c r="X48" s="1"/>
      <c r="Y48" s="1"/>
      <c r="Z48" s="46">
        <f t="shared" si="7"/>
        <v>145755981.95280004</v>
      </c>
    </row>
    <row r="49" spans="1:26" ht="31.5" x14ac:dyDescent="0.25">
      <c r="A49" s="43">
        <v>39</v>
      </c>
      <c r="B49" s="44" t="s">
        <v>59</v>
      </c>
      <c r="C49" s="45">
        <v>2201017</v>
      </c>
      <c r="D49" s="1">
        <f t="shared" si="3"/>
        <v>0</v>
      </c>
      <c r="E49" s="1"/>
      <c r="F49" s="1"/>
      <c r="G49" s="1">
        <f t="shared" si="6"/>
        <v>112894412.94</v>
      </c>
      <c r="H49" s="1">
        <f t="shared" si="5"/>
        <v>64615308.140000001</v>
      </c>
      <c r="I49" s="1">
        <v>10788738.380000001</v>
      </c>
      <c r="J49" s="1">
        <v>26167099.531900004</v>
      </c>
      <c r="K49" s="1">
        <v>720284.65809999709</v>
      </c>
      <c r="L49" s="1">
        <v>20910501.731600001</v>
      </c>
      <c r="M49" s="1">
        <v>646716.54839999974</v>
      </c>
      <c r="N49" s="1">
        <v>5381967.29</v>
      </c>
      <c r="O49" s="1">
        <v>617929.19999999995</v>
      </c>
      <c r="P49" s="1">
        <v>36525871</v>
      </c>
      <c r="Q49" s="1">
        <v>11135304.600000001</v>
      </c>
      <c r="R49" s="1"/>
      <c r="S49" s="1">
        <f t="shared" si="4"/>
        <v>10754132.479999999</v>
      </c>
      <c r="T49" s="1"/>
      <c r="U49" s="1">
        <v>10754132.479999999</v>
      </c>
      <c r="V49" s="1"/>
      <c r="W49" s="1"/>
      <c r="X49" s="1"/>
      <c r="Y49" s="1"/>
      <c r="Z49" s="46">
        <f t="shared" si="7"/>
        <v>123648545.42</v>
      </c>
    </row>
    <row r="50" spans="1:26" ht="31.5" x14ac:dyDescent="0.25">
      <c r="A50" s="43">
        <v>40</v>
      </c>
      <c r="B50" s="44" t="s">
        <v>60</v>
      </c>
      <c r="C50" s="45">
        <v>2207022</v>
      </c>
      <c r="D50" s="1">
        <f t="shared" si="3"/>
        <v>0</v>
      </c>
      <c r="E50" s="1"/>
      <c r="F50" s="1"/>
      <c r="G50" s="1">
        <f t="shared" si="6"/>
        <v>54747502.020000003</v>
      </c>
      <c r="H50" s="1">
        <f t="shared" si="5"/>
        <v>0</v>
      </c>
      <c r="I50" s="1"/>
      <c r="J50" s="1"/>
      <c r="K50" s="1"/>
      <c r="L50" s="1">
        <v>0</v>
      </c>
      <c r="M50" s="1">
        <v>0</v>
      </c>
      <c r="N50" s="1"/>
      <c r="O50" s="1"/>
      <c r="P50" s="1"/>
      <c r="Q50" s="1">
        <v>54747502.020000003</v>
      </c>
      <c r="R50" s="1"/>
      <c r="S50" s="1">
        <f t="shared" si="4"/>
        <v>0</v>
      </c>
      <c r="T50" s="1"/>
      <c r="U50" s="1"/>
      <c r="V50" s="1"/>
      <c r="W50" s="1"/>
      <c r="X50" s="1"/>
      <c r="Y50" s="1"/>
      <c r="Z50" s="46">
        <f t="shared" si="7"/>
        <v>54747502.020000003</v>
      </c>
    </row>
    <row r="51" spans="1:26" ht="31.5" x14ac:dyDescent="0.25">
      <c r="A51" s="43">
        <v>41</v>
      </c>
      <c r="B51" s="44" t="s">
        <v>61</v>
      </c>
      <c r="C51" s="45">
        <v>2201024</v>
      </c>
      <c r="D51" s="1">
        <f t="shared" si="3"/>
        <v>0</v>
      </c>
      <c r="E51" s="1"/>
      <c r="F51" s="1"/>
      <c r="G51" s="1">
        <f t="shared" si="6"/>
        <v>113170717.55999999</v>
      </c>
      <c r="H51" s="1">
        <f t="shared" si="5"/>
        <v>65424955.799999997</v>
      </c>
      <c r="I51" s="1">
        <v>10974949.26</v>
      </c>
      <c r="J51" s="1">
        <v>26569814.800499998</v>
      </c>
      <c r="K51" s="1">
        <v>698484.80950000184</v>
      </c>
      <c r="L51" s="1">
        <v>21174782.713</v>
      </c>
      <c r="M51" s="1">
        <v>556656.64699999895</v>
      </c>
      <c r="N51" s="1">
        <v>5450267.5700000003</v>
      </c>
      <c r="O51" s="1">
        <v>1372568.4</v>
      </c>
      <c r="P51" s="1">
        <v>38045640</v>
      </c>
      <c r="Q51" s="1">
        <v>8327553.3599999994</v>
      </c>
      <c r="R51" s="1"/>
      <c r="S51" s="1">
        <f t="shared" si="4"/>
        <v>12985365.120000001</v>
      </c>
      <c r="T51" s="1"/>
      <c r="U51" s="1">
        <v>12985365.120000001</v>
      </c>
      <c r="V51" s="1"/>
      <c r="W51" s="1"/>
      <c r="X51" s="1"/>
      <c r="Y51" s="1"/>
      <c r="Z51" s="46">
        <f t="shared" si="7"/>
        <v>126156082.67999999</v>
      </c>
    </row>
    <row r="52" spans="1:26" ht="31.5" x14ac:dyDescent="0.25">
      <c r="A52" s="43">
        <v>42</v>
      </c>
      <c r="B52" s="44" t="s">
        <v>133</v>
      </c>
      <c r="C52" s="45">
        <v>4346001</v>
      </c>
      <c r="D52" s="1">
        <f t="shared" si="3"/>
        <v>247818912.2313</v>
      </c>
      <c r="E52" s="1">
        <v>169818229.74200001</v>
      </c>
      <c r="F52" s="1">
        <v>78000682.489299983</v>
      </c>
      <c r="G52" s="1">
        <f t="shared" si="6"/>
        <v>81760662.321299985</v>
      </c>
      <c r="H52" s="1">
        <f t="shared" si="5"/>
        <v>48181260.471299991</v>
      </c>
      <c r="I52" s="1">
        <v>8231153.4399999995</v>
      </c>
      <c r="J52" s="1">
        <v>19976153.441399999</v>
      </c>
      <c r="K52" s="1">
        <v>0</v>
      </c>
      <c r="L52" s="1">
        <v>15888521.1099</v>
      </c>
      <c r="M52" s="1"/>
      <c r="N52" s="1">
        <v>4085432.48</v>
      </c>
      <c r="O52" s="1">
        <v>8030662.2800000003</v>
      </c>
      <c r="P52" s="1">
        <v>11602738.819999998</v>
      </c>
      <c r="Q52" s="1">
        <v>13128591.35</v>
      </c>
      <c r="R52" s="1">
        <v>817409.4</v>
      </c>
      <c r="S52" s="1">
        <f t="shared" si="4"/>
        <v>25082287.776000001</v>
      </c>
      <c r="T52" s="1">
        <v>4952700.4799999995</v>
      </c>
      <c r="U52" s="1">
        <v>20129587.296</v>
      </c>
      <c r="V52" s="1">
        <v>25318049.91</v>
      </c>
      <c r="W52" s="1"/>
      <c r="X52" s="1"/>
      <c r="Y52" s="1"/>
      <c r="Z52" s="46">
        <f t="shared" si="7"/>
        <v>379979912.23860002</v>
      </c>
    </row>
    <row r="53" spans="1:26" ht="31.5" x14ac:dyDescent="0.25">
      <c r="A53" s="43">
        <v>43</v>
      </c>
      <c r="B53" s="44" t="s">
        <v>62</v>
      </c>
      <c r="C53" s="45">
        <v>6341001</v>
      </c>
      <c r="D53" s="1">
        <f t="shared" si="3"/>
        <v>0</v>
      </c>
      <c r="E53" s="1"/>
      <c r="F53" s="1"/>
      <c r="G53" s="1">
        <f t="shared" si="6"/>
        <v>5128536.0699999994</v>
      </c>
      <c r="H53" s="1">
        <f t="shared" si="5"/>
        <v>3992460.7299999995</v>
      </c>
      <c r="I53" s="1">
        <v>689562.41999999993</v>
      </c>
      <c r="J53" s="1">
        <v>1632027.0466999998</v>
      </c>
      <c r="K53" s="1">
        <v>50475.063299999994</v>
      </c>
      <c r="L53" s="1">
        <v>1257427.4512</v>
      </c>
      <c r="M53" s="1">
        <v>38889.508799999952</v>
      </c>
      <c r="N53" s="1">
        <v>324079.24</v>
      </c>
      <c r="O53" s="1">
        <v>661002.34</v>
      </c>
      <c r="P53" s="1">
        <v>353420</v>
      </c>
      <c r="Q53" s="1">
        <v>121653</v>
      </c>
      <c r="R53" s="1"/>
      <c r="S53" s="1">
        <f t="shared" si="4"/>
        <v>4928548.351999999</v>
      </c>
      <c r="T53" s="1"/>
      <c r="U53" s="1">
        <v>4928548.351999999</v>
      </c>
      <c r="V53" s="1"/>
      <c r="W53" s="1"/>
      <c r="X53" s="1"/>
      <c r="Y53" s="1"/>
      <c r="Z53" s="46">
        <f t="shared" si="7"/>
        <v>10057084.421999998</v>
      </c>
    </row>
    <row r="54" spans="1:26" ht="31.5" x14ac:dyDescent="0.25">
      <c r="A54" s="43">
        <v>44</v>
      </c>
      <c r="B54" s="44" t="s">
        <v>63</v>
      </c>
      <c r="C54" s="45">
        <v>8156001</v>
      </c>
      <c r="D54" s="1">
        <f t="shared" si="3"/>
        <v>11885550.768000001</v>
      </c>
      <c r="E54" s="1">
        <v>11885550.768000001</v>
      </c>
      <c r="F54" s="1"/>
      <c r="G54" s="1">
        <f t="shared" si="6"/>
        <v>12134432.179499999</v>
      </c>
      <c r="H54" s="1">
        <f t="shared" si="5"/>
        <v>9671929.6594999991</v>
      </c>
      <c r="I54" s="1">
        <v>1733155.5</v>
      </c>
      <c r="J54" s="1">
        <v>4062656.7714999998</v>
      </c>
      <c r="K54" s="1">
        <v>0</v>
      </c>
      <c r="L54" s="1">
        <v>3081831.0379999997</v>
      </c>
      <c r="M54" s="1"/>
      <c r="N54" s="1">
        <v>794286.35</v>
      </c>
      <c r="O54" s="1">
        <v>1358203.02</v>
      </c>
      <c r="P54" s="1">
        <v>291571.5</v>
      </c>
      <c r="Q54" s="1">
        <v>812728</v>
      </c>
      <c r="R54" s="1"/>
      <c r="S54" s="1">
        <f t="shared" si="4"/>
        <v>828289.28</v>
      </c>
      <c r="T54" s="1">
        <v>828289.28</v>
      </c>
      <c r="U54" s="1"/>
      <c r="V54" s="1"/>
      <c r="W54" s="1"/>
      <c r="X54" s="1"/>
      <c r="Y54" s="1"/>
      <c r="Z54" s="46">
        <f t="shared" si="7"/>
        <v>24848272.227499999</v>
      </c>
    </row>
    <row r="55" spans="1:26" ht="31.5" x14ac:dyDescent="0.25">
      <c r="A55" s="43">
        <v>45</v>
      </c>
      <c r="B55" s="44" t="s">
        <v>64</v>
      </c>
      <c r="C55" s="45">
        <v>2310001</v>
      </c>
      <c r="D55" s="1">
        <f t="shared" si="3"/>
        <v>0</v>
      </c>
      <c r="E55" s="1"/>
      <c r="F55" s="1"/>
      <c r="G55" s="1">
        <f t="shared" si="6"/>
        <v>0</v>
      </c>
      <c r="H55" s="1">
        <f t="shared" si="5"/>
        <v>0</v>
      </c>
      <c r="I55" s="1"/>
      <c r="J55" s="1"/>
      <c r="K55" s="1"/>
      <c r="L55" s="1">
        <v>0</v>
      </c>
      <c r="M55" s="1">
        <v>0</v>
      </c>
      <c r="N55" s="1"/>
      <c r="O55" s="1"/>
      <c r="P55" s="1"/>
      <c r="Q55" s="1"/>
      <c r="R55" s="1"/>
      <c r="S55" s="1">
        <f t="shared" si="4"/>
        <v>0</v>
      </c>
      <c r="T55" s="1"/>
      <c r="U55" s="1"/>
      <c r="V55" s="1"/>
      <c r="W55" s="1">
        <f>SUM(X55:Y55)</f>
        <v>740683131.91999996</v>
      </c>
      <c r="X55" s="1">
        <v>737577631.12</v>
      </c>
      <c r="Y55" s="1">
        <v>3105500.8</v>
      </c>
      <c r="Z55" s="46">
        <f t="shared" si="7"/>
        <v>740683131.91999996</v>
      </c>
    </row>
    <row r="56" spans="1:26" x14ac:dyDescent="0.25">
      <c r="A56" s="43">
        <v>46</v>
      </c>
      <c r="B56" s="44" t="s">
        <v>65</v>
      </c>
      <c r="C56" s="45">
        <v>2138157</v>
      </c>
      <c r="D56" s="1">
        <f t="shared" si="3"/>
        <v>0</v>
      </c>
      <c r="E56" s="1"/>
      <c r="F56" s="1"/>
      <c r="G56" s="1">
        <f t="shared" si="6"/>
        <v>3145439.04</v>
      </c>
      <c r="H56" s="1">
        <f t="shared" si="5"/>
        <v>0</v>
      </c>
      <c r="I56" s="1"/>
      <c r="J56" s="1"/>
      <c r="K56" s="1"/>
      <c r="L56" s="1">
        <v>0</v>
      </c>
      <c r="M56" s="1">
        <v>0</v>
      </c>
      <c r="N56" s="1"/>
      <c r="O56" s="1"/>
      <c r="P56" s="1"/>
      <c r="Q56" s="1"/>
      <c r="R56" s="1">
        <v>3145439.04</v>
      </c>
      <c r="S56" s="1">
        <f t="shared" si="4"/>
        <v>0</v>
      </c>
      <c r="T56" s="1"/>
      <c r="U56" s="1"/>
      <c r="V56" s="1"/>
      <c r="W56" s="1"/>
      <c r="X56" s="1"/>
      <c r="Y56" s="1"/>
      <c r="Z56" s="46">
        <f t="shared" si="7"/>
        <v>3145439.04</v>
      </c>
    </row>
    <row r="57" spans="1:26" x14ac:dyDescent="0.25">
      <c r="A57" s="43">
        <v>47</v>
      </c>
      <c r="B57" s="44" t="s">
        <v>66</v>
      </c>
      <c r="C57" s="45">
        <v>2304002</v>
      </c>
      <c r="D57" s="1">
        <f t="shared" si="3"/>
        <v>0</v>
      </c>
      <c r="E57" s="1"/>
      <c r="F57" s="1"/>
      <c r="G57" s="1">
        <f t="shared" si="6"/>
        <v>1836575.0100000002</v>
      </c>
      <c r="H57" s="1">
        <f t="shared" si="5"/>
        <v>0</v>
      </c>
      <c r="I57" s="1"/>
      <c r="J57" s="1"/>
      <c r="K57" s="1"/>
      <c r="L57" s="1">
        <v>0</v>
      </c>
      <c r="M57" s="1">
        <v>0</v>
      </c>
      <c r="N57" s="1"/>
      <c r="O57" s="1"/>
      <c r="P57" s="1"/>
      <c r="Q57" s="1">
        <v>1836575.0100000002</v>
      </c>
      <c r="R57" s="1"/>
      <c r="S57" s="1">
        <f t="shared" si="4"/>
        <v>0</v>
      </c>
      <c r="T57" s="1"/>
      <c r="U57" s="1"/>
      <c r="V57" s="1"/>
      <c r="W57" s="1"/>
      <c r="X57" s="1"/>
      <c r="Y57" s="1"/>
      <c r="Z57" s="46">
        <f t="shared" si="7"/>
        <v>1836575.0100000002</v>
      </c>
    </row>
    <row r="58" spans="1:26" x14ac:dyDescent="0.25">
      <c r="A58" s="43">
        <v>48</v>
      </c>
      <c r="B58" s="44" t="s">
        <v>67</v>
      </c>
      <c r="C58" s="45">
        <v>2304005</v>
      </c>
      <c r="D58" s="1">
        <f t="shared" si="3"/>
        <v>0</v>
      </c>
      <c r="E58" s="1"/>
      <c r="F58" s="1"/>
      <c r="G58" s="1">
        <f t="shared" si="6"/>
        <v>10074495.24</v>
      </c>
      <c r="H58" s="1">
        <f t="shared" si="5"/>
        <v>0</v>
      </c>
      <c r="I58" s="1"/>
      <c r="J58" s="1"/>
      <c r="K58" s="1"/>
      <c r="L58" s="1">
        <v>0</v>
      </c>
      <c r="M58" s="1">
        <v>0</v>
      </c>
      <c r="N58" s="1"/>
      <c r="O58" s="1"/>
      <c r="P58" s="1"/>
      <c r="Q58" s="1">
        <v>10074495.24</v>
      </c>
      <c r="R58" s="1"/>
      <c r="S58" s="1">
        <f t="shared" si="4"/>
        <v>0</v>
      </c>
      <c r="T58" s="1"/>
      <c r="U58" s="1"/>
      <c r="V58" s="1"/>
      <c r="W58" s="1"/>
      <c r="X58" s="1"/>
      <c r="Y58" s="1"/>
      <c r="Z58" s="46">
        <f t="shared" si="7"/>
        <v>10074495.24</v>
      </c>
    </row>
    <row r="59" spans="1:26" x14ac:dyDescent="0.25">
      <c r="A59" s="43">
        <v>49</v>
      </c>
      <c r="B59" s="44" t="s">
        <v>68</v>
      </c>
      <c r="C59" s="45">
        <v>2107803</v>
      </c>
      <c r="D59" s="1">
        <f t="shared" si="3"/>
        <v>0</v>
      </c>
      <c r="E59" s="1"/>
      <c r="F59" s="1"/>
      <c r="G59" s="1">
        <f t="shared" si="6"/>
        <v>29092553.129999995</v>
      </c>
      <c r="H59" s="1">
        <f t="shared" si="5"/>
        <v>6669099.5100000007</v>
      </c>
      <c r="I59" s="1">
        <v>1168372.72</v>
      </c>
      <c r="J59" s="1">
        <v>2738760.2157999999</v>
      </c>
      <c r="K59" s="1">
        <v>84703.924199999994</v>
      </c>
      <c r="L59" s="1">
        <v>2077555.8164000001</v>
      </c>
      <c r="M59" s="1">
        <v>64254.303599999985</v>
      </c>
      <c r="N59" s="1">
        <v>535452.53</v>
      </c>
      <c r="O59" s="1">
        <v>923989</v>
      </c>
      <c r="P59" s="1">
        <v>1381872.2</v>
      </c>
      <c r="Q59" s="1">
        <v>20117592.419999994</v>
      </c>
      <c r="R59" s="1"/>
      <c r="S59" s="1">
        <f t="shared" si="4"/>
        <v>3474915.8079999997</v>
      </c>
      <c r="T59" s="1"/>
      <c r="U59" s="1">
        <v>3474915.8079999997</v>
      </c>
      <c r="V59" s="1"/>
      <c r="W59" s="1"/>
      <c r="X59" s="1"/>
      <c r="Y59" s="1"/>
      <c r="Z59" s="46">
        <f t="shared" si="7"/>
        <v>32567468.937999994</v>
      </c>
    </row>
    <row r="60" spans="1:26" ht="31.5" x14ac:dyDescent="0.25">
      <c r="A60" s="43">
        <v>50</v>
      </c>
      <c r="B60" s="44" t="s">
        <v>126</v>
      </c>
      <c r="C60" s="45">
        <v>2101001</v>
      </c>
      <c r="D60" s="1">
        <f t="shared" si="3"/>
        <v>0</v>
      </c>
      <c r="E60" s="1"/>
      <c r="F60" s="1"/>
      <c r="G60" s="1">
        <f t="shared" si="6"/>
        <v>0</v>
      </c>
      <c r="H60" s="1">
        <f t="shared" si="5"/>
        <v>0</v>
      </c>
      <c r="I60" s="1"/>
      <c r="J60" s="1"/>
      <c r="K60" s="1"/>
      <c r="L60" s="1">
        <v>0</v>
      </c>
      <c r="M60" s="1">
        <v>0</v>
      </c>
      <c r="N60" s="1"/>
      <c r="O60" s="1"/>
      <c r="P60" s="1"/>
      <c r="Q60" s="1"/>
      <c r="R60" s="1"/>
      <c r="S60" s="1">
        <f t="shared" si="4"/>
        <v>3617897.92</v>
      </c>
      <c r="T60" s="1"/>
      <c r="U60" s="1">
        <v>3617897.92</v>
      </c>
      <c r="V60" s="1"/>
      <c r="W60" s="1"/>
      <c r="X60" s="1"/>
      <c r="Y60" s="1"/>
      <c r="Z60" s="46">
        <f t="shared" si="7"/>
        <v>3617897.92</v>
      </c>
    </row>
    <row r="61" spans="1:26" ht="47.25" x14ac:dyDescent="0.25">
      <c r="A61" s="43">
        <v>51</v>
      </c>
      <c r="B61" s="44" t="s">
        <v>69</v>
      </c>
      <c r="C61" s="45">
        <v>2223001</v>
      </c>
      <c r="D61" s="1">
        <f t="shared" si="3"/>
        <v>88486495.019999996</v>
      </c>
      <c r="E61" s="1">
        <v>88486495.019999996</v>
      </c>
      <c r="F61" s="1"/>
      <c r="G61" s="1">
        <f t="shared" si="6"/>
        <v>0</v>
      </c>
      <c r="H61" s="1">
        <f t="shared" si="5"/>
        <v>0</v>
      </c>
      <c r="I61" s="1"/>
      <c r="J61" s="1"/>
      <c r="K61" s="1"/>
      <c r="L61" s="1">
        <v>0</v>
      </c>
      <c r="M61" s="1">
        <v>0</v>
      </c>
      <c r="N61" s="1"/>
      <c r="O61" s="1"/>
      <c r="P61" s="1"/>
      <c r="Q61" s="1"/>
      <c r="R61" s="1"/>
      <c r="S61" s="1">
        <f t="shared" si="4"/>
        <v>9748487.8399999999</v>
      </c>
      <c r="T61" s="1">
        <v>9748487.8399999999</v>
      </c>
      <c r="U61" s="1"/>
      <c r="V61" s="1"/>
      <c r="W61" s="1"/>
      <c r="X61" s="1"/>
      <c r="Y61" s="1"/>
      <c r="Z61" s="46">
        <f t="shared" si="7"/>
        <v>98234982.859999999</v>
      </c>
    </row>
    <row r="62" spans="1:26" x14ac:dyDescent="0.25">
      <c r="A62" s="43">
        <v>52</v>
      </c>
      <c r="B62" s="44" t="s">
        <v>70</v>
      </c>
      <c r="C62" s="45">
        <v>2138162</v>
      </c>
      <c r="D62" s="1">
        <f t="shared" si="3"/>
        <v>0</v>
      </c>
      <c r="E62" s="1"/>
      <c r="F62" s="1"/>
      <c r="G62" s="1">
        <f t="shared" si="6"/>
        <v>71147058.719999999</v>
      </c>
      <c r="H62" s="1">
        <f t="shared" si="5"/>
        <v>0</v>
      </c>
      <c r="I62" s="1"/>
      <c r="J62" s="1"/>
      <c r="K62" s="1"/>
      <c r="L62" s="1">
        <v>0</v>
      </c>
      <c r="M62" s="1">
        <v>0</v>
      </c>
      <c r="N62" s="1"/>
      <c r="O62" s="1"/>
      <c r="P62" s="1"/>
      <c r="Q62" s="1">
        <v>2364600</v>
      </c>
      <c r="R62" s="1">
        <v>68782458.719999999</v>
      </c>
      <c r="S62" s="1">
        <f t="shared" si="4"/>
        <v>0</v>
      </c>
      <c r="T62" s="1"/>
      <c r="U62" s="1"/>
      <c r="V62" s="1"/>
      <c r="W62" s="1"/>
      <c r="X62" s="1"/>
      <c r="Y62" s="1"/>
      <c r="Z62" s="46">
        <f t="shared" si="7"/>
        <v>71147058.719999999</v>
      </c>
    </row>
    <row r="63" spans="1:26" x14ac:dyDescent="0.25">
      <c r="A63" s="43">
        <v>53</v>
      </c>
      <c r="B63" s="44" t="s">
        <v>71</v>
      </c>
      <c r="C63" s="45">
        <v>2338163</v>
      </c>
      <c r="D63" s="1">
        <f t="shared" si="3"/>
        <v>0</v>
      </c>
      <c r="E63" s="1"/>
      <c r="F63" s="1"/>
      <c r="G63" s="1">
        <f t="shared" si="6"/>
        <v>815089.05</v>
      </c>
      <c r="H63" s="1">
        <f t="shared" si="5"/>
        <v>0</v>
      </c>
      <c r="I63" s="1"/>
      <c r="J63" s="1"/>
      <c r="K63" s="1"/>
      <c r="L63" s="1">
        <v>0</v>
      </c>
      <c r="M63" s="1">
        <v>0</v>
      </c>
      <c r="N63" s="1"/>
      <c r="O63" s="1"/>
      <c r="P63" s="1"/>
      <c r="Q63" s="1"/>
      <c r="R63" s="1">
        <v>815089.05</v>
      </c>
      <c r="S63" s="1">
        <f t="shared" si="4"/>
        <v>0</v>
      </c>
      <c r="T63" s="1"/>
      <c r="U63" s="1"/>
      <c r="V63" s="1"/>
      <c r="W63" s="1"/>
      <c r="X63" s="1"/>
      <c r="Y63" s="1"/>
      <c r="Z63" s="46">
        <f t="shared" si="7"/>
        <v>815089.05</v>
      </c>
    </row>
    <row r="64" spans="1:26" x14ac:dyDescent="0.25">
      <c r="A64" s="43">
        <v>54</v>
      </c>
      <c r="B64" s="44" t="s">
        <v>72</v>
      </c>
      <c r="C64" s="45">
        <v>2138159</v>
      </c>
      <c r="D64" s="1">
        <f t="shared" si="3"/>
        <v>0</v>
      </c>
      <c r="E64" s="1"/>
      <c r="F64" s="1"/>
      <c r="G64" s="1">
        <f t="shared" si="6"/>
        <v>4669638.01</v>
      </c>
      <c r="H64" s="1">
        <f t="shared" si="5"/>
        <v>0</v>
      </c>
      <c r="I64" s="1"/>
      <c r="J64" s="1"/>
      <c r="K64" s="1"/>
      <c r="L64" s="1">
        <v>0</v>
      </c>
      <c r="M64" s="1">
        <v>0</v>
      </c>
      <c r="N64" s="1"/>
      <c r="O64" s="1"/>
      <c r="P64" s="1"/>
      <c r="Q64" s="1"/>
      <c r="R64" s="1">
        <v>4669638.01</v>
      </c>
      <c r="S64" s="1">
        <f t="shared" si="4"/>
        <v>0</v>
      </c>
      <c r="T64" s="1"/>
      <c r="U64" s="1"/>
      <c r="V64" s="1"/>
      <c r="W64" s="1"/>
      <c r="X64" s="1"/>
      <c r="Y64" s="1"/>
      <c r="Z64" s="46">
        <f t="shared" si="7"/>
        <v>4669638.01</v>
      </c>
    </row>
    <row r="65" spans="1:26" ht="31.5" x14ac:dyDescent="0.25">
      <c r="A65" s="43">
        <v>55</v>
      </c>
      <c r="B65" s="44" t="s">
        <v>73</v>
      </c>
      <c r="C65" s="45">
        <v>2306172</v>
      </c>
      <c r="D65" s="1">
        <f t="shared" si="3"/>
        <v>0</v>
      </c>
      <c r="E65" s="1"/>
      <c r="F65" s="1"/>
      <c r="G65" s="1">
        <f t="shared" si="6"/>
        <v>1169015.8999999999</v>
      </c>
      <c r="H65" s="1">
        <f t="shared" si="5"/>
        <v>0</v>
      </c>
      <c r="I65" s="1"/>
      <c r="J65" s="1"/>
      <c r="K65" s="1"/>
      <c r="L65" s="1">
        <v>0</v>
      </c>
      <c r="M65" s="1">
        <v>0</v>
      </c>
      <c r="N65" s="1"/>
      <c r="O65" s="1"/>
      <c r="P65" s="1"/>
      <c r="Q65" s="1"/>
      <c r="R65" s="1">
        <v>1169015.8999999999</v>
      </c>
      <c r="S65" s="1">
        <f t="shared" si="4"/>
        <v>0</v>
      </c>
      <c r="T65" s="1"/>
      <c r="U65" s="1"/>
      <c r="V65" s="1"/>
      <c r="W65" s="1"/>
      <c r="X65" s="1"/>
      <c r="Y65" s="1"/>
      <c r="Z65" s="46">
        <f t="shared" si="7"/>
        <v>1169015.8999999999</v>
      </c>
    </row>
    <row r="66" spans="1:26" x14ac:dyDescent="0.25">
      <c r="A66" s="43">
        <v>56</v>
      </c>
      <c r="B66" s="44" t="s">
        <v>74</v>
      </c>
      <c r="C66" s="45">
        <v>2107176</v>
      </c>
      <c r="D66" s="1">
        <f t="shared" si="3"/>
        <v>0</v>
      </c>
      <c r="E66" s="1"/>
      <c r="F66" s="1"/>
      <c r="G66" s="1">
        <f t="shared" si="6"/>
        <v>2292199.4700000002</v>
      </c>
      <c r="H66" s="1">
        <f t="shared" si="5"/>
        <v>0</v>
      </c>
      <c r="I66" s="1"/>
      <c r="J66" s="1"/>
      <c r="K66" s="1"/>
      <c r="L66" s="1">
        <v>0</v>
      </c>
      <c r="M66" s="1">
        <v>0</v>
      </c>
      <c r="N66" s="1"/>
      <c r="O66" s="1"/>
      <c r="P66" s="1"/>
      <c r="Q66" s="1">
        <v>2292199.4700000002</v>
      </c>
      <c r="R66" s="1"/>
      <c r="S66" s="1">
        <f t="shared" si="4"/>
        <v>295276.79999999999</v>
      </c>
      <c r="T66" s="1"/>
      <c r="U66" s="1">
        <v>295276.79999999999</v>
      </c>
      <c r="V66" s="1"/>
      <c r="W66" s="1"/>
      <c r="X66" s="1"/>
      <c r="Y66" s="1"/>
      <c r="Z66" s="46">
        <f t="shared" si="7"/>
        <v>2587476.27</v>
      </c>
    </row>
    <row r="67" spans="1:26" x14ac:dyDescent="0.25">
      <c r="A67" s="43">
        <v>57</v>
      </c>
      <c r="B67" s="44" t="s">
        <v>75</v>
      </c>
      <c r="C67" s="45">
        <v>2106177</v>
      </c>
      <c r="D67" s="1">
        <f t="shared" si="3"/>
        <v>0</v>
      </c>
      <c r="E67" s="1"/>
      <c r="F67" s="1"/>
      <c r="G67" s="1">
        <f t="shared" si="6"/>
        <v>907190.9600000002</v>
      </c>
      <c r="H67" s="1">
        <f t="shared" si="5"/>
        <v>0</v>
      </c>
      <c r="I67" s="1"/>
      <c r="J67" s="1"/>
      <c r="K67" s="1"/>
      <c r="L67" s="1">
        <v>0</v>
      </c>
      <c r="M67" s="1">
        <v>0</v>
      </c>
      <c r="N67" s="1"/>
      <c r="O67" s="1"/>
      <c r="P67" s="1"/>
      <c r="Q67" s="1">
        <v>0</v>
      </c>
      <c r="R67" s="1">
        <v>907190.9600000002</v>
      </c>
      <c r="S67" s="1">
        <f t="shared" si="4"/>
        <v>0</v>
      </c>
      <c r="T67" s="1"/>
      <c r="U67" s="1"/>
      <c r="V67" s="1"/>
      <c r="W67" s="1"/>
      <c r="X67" s="1"/>
      <c r="Y67" s="1"/>
      <c r="Z67" s="46">
        <f t="shared" si="7"/>
        <v>907190.9600000002</v>
      </c>
    </row>
    <row r="68" spans="1:26" x14ac:dyDescent="0.25">
      <c r="A68" s="43">
        <v>58</v>
      </c>
      <c r="B68" s="44" t="s">
        <v>76</v>
      </c>
      <c r="C68" s="45">
        <v>2106179</v>
      </c>
      <c r="D68" s="1">
        <f t="shared" si="3"/>
        <v>0</v>
      </c>
      <c r="E68" s="1"/>
      <c r="F68" s="1"/>
      <c r="G68" s="1">
        <f t="shared" si="6"/>
        <v>1872490.1</v>
      </c>
      <c r="H68" s="1">
        <f t="shared" si="5"/>
        <v>0</v>
      </c>
      <c r="I68" s="1"/>
      <c r="J68" s="1"/>
      <c r="K68" s="1"/>
      <c r="L68" s="1">
        <v>0</v>
      </c>
      <c r="M68" s="1">
        <v>0</v>
      </c>
      <c r="N68" s="1"/>
      <c r="O68" s="1"/>
      <c r="P68" s="1"/>
      <c r="Q68" s="1"/>
      <c r="R68" s="1">
        <v>1872490.1</v>
      </c>
      <c r="S68" s="1">
        <f t="shared" si="4"/>
        <v>0</v>
      </c>
      <c r="T68" s="1"/>
      <c r="U68" s="1"/>
      <c r="V68" s="1"/>
      <c r="W68" s="1"/>
      <c r="X68" s="1"/>
      <c r="Y68" s="1"/>
      <c r="Z68" s="46">
        <f t="shared" si="7"/>
        <v>1872490.1</v>
      </c>
    </row>
    <row r="69" spans="1:26" x14ac:dyDescent="0.25">
      <c r="A69" s="43">
        <v>59</v>
      </c>
      <c r="B69" s="44" t="s">
        <v>77</v>
      </c>
      <c r="C69" s="45">
        <v>2106185</v>
      </c>
      <c r="D69" s="1">
        <f t="shared" si="3"/>
        <v>0</v>
      </c>
      <c r="E69" s="1"/>
      <c r="F69" s="1"/>
      <c r="G69" s="1">
        <f t="shared" si="6"/>
        <v>5369808.0899999999</v>
      </c>
      <c r="H69" s="1">
        <f t="shared" si="5"/>
        <v>0</v>
      </c>
      <c r="I69" s="1"/>
      <c r="J69" s="1"/>
      <c r="K69" s="1"/>
      <c r="L69" s="1">
        <v>0</v>
      </c>
      <c r="M69" s="1">
        <v>0</v>
      </c>
      <c r="N69" s="1"/>
      <c r="O69" s="1"/>
      <c r="P69" s="1"/>
      <c r="Q69" s="1"/>
      <c r="R69" s="1">
        <v>5369808.0899999999</v>
      </c>
      <c r="S69" s="1">
        <f t="shared" si="4"/>
        <v>0</v>
      </c>
      <c r="T69" s="1"/>
      <c r="U69" s="1"/>
      <c r="V69" s="1"/>
      <c r="W69" s="1"/>
      <c r="X69" s="1"/>
      <c r="Y69" s="1"/>
      <c r="Z69" s="46">
        <f t="shared" si="7"/>
        <v>5369808.0899999999</v>
      </c>
    </row>
    <row r="70" spans="1:26" x14ac:dyDescent="0.25">
      <c r="A70" s="43">
        <v>60</v>
      </c>
      <c r="B70" s="44" t="s">
        <v>78</v>
      </c>
      <c r="C70" s="45">
        <v>2238211</v>
      </c>
      <c r="D70" s="1">
        <f t="shared" si="3"/>
        <v>0</v>
      </c>
      <c r="E70" s="1"/>
      <c r="F70" s="1"/>
      <c r="G70" s="1">
        <f t="shared" si="6"/>
        <v>11023824.129999999</v>
      </c>
      <c r="H70" s="1">
        <f t="shared" si="5"/>
        <v>0</v>
      </c>
      <c r="I70" s="1"/>
      <c r="J70" s="1"/>
      <c r="K70" s="1"/>
      <c r="L70" s="1">
        <v>0</v>
      </c>
      <c r="M70" s="1">
        <v>0</v>
      </c>
      <c r="N70" s="1"/>
      <c r="O70" s="1"/>
      <c r="P70" s="1"/>
      <c r="Q70" s="1">
        <v>5719914.5499999989</v>
      </c>
      <c r="R70" s="1">
        <v>5303909.58</v>
      </c>
      <c r="S70" s="1">
        <f t="shared" si="4"/>
        <v>0</v>
      </c>
      <c r="T70" s="1"/>
      <c r="U70" s="1"/>
      <c r="V70" s="1"/>
      <c r="W70" s="1"/>
      <c r="X70" s="1"/>
      <c r="Y70" s="1"/>
      <c r="Z70" s="46">
        <f t="shared" si="7"/>
        <v>11023824.129999999</v>
      </c>
    </row>
    <row r="71" spans="1:26" x14ac:dyDescent="0.25">
      <c r="A71" s="43">
        <v>61</v>
      </c>
      <c r="B71" s="44" t="s">
        <v>79</v>
      </c>
      <c r="C71" s="45">
        <v>2138204</v>
      </c>
      <c r="D71" s="1">
        <f t="shared" si="3"/>
        <v>0</v>
      </c>
      <c r="E71" s="1"/>
      <c r="F71" s="1"/>
      <c r="G71" s="1">
        <f t="shared" si="6"/>
        <v>0</v>
      </c>
      <c r="H71" s="1">
        <f t="shared" si="5"/>
        <v>0</v>
      </c>
      <c r="I71" s="1"/>
      <c r="J71" s="1"/>
      <c r="K71" s="1"/>
      <c r="L71" s="1">
        <v>0</v>
      </c>
      <c r="M71" s="1">
        <v>0</v>
      </c>
      <c r="N71" s="1"/>
      <c r="O71" s="1"/>
      <c r="P71" s="1"/>
      <c r="Q71" s="1"/>
      <c r="R71" s="1"/>
      <c r="S71" s="1">
        <f t="shared" si="4"/>
        <v>1163012.0319999999</v>
      </c>
      <c r="T71" s="1"/>
      <c r="U71" s="1">
        <v>1163012.0319999999</v>
      </c>
      <c r="V71" s="1"/>
      <c r="W71" s="1"/>
      <c r="X71" s="1"/>
      <c r="Y71" s="1"/>
      <c r="Z71" s="46">
        <f t="shared" si="7"/>
        <v>1163012.0319999999</v>
      </c>
    </row>
    <row r="72" spans="1:26" x14ac:dyDescent="0.25">
      <c r="A72" s="43">
        <v>62</v>
      </c>
      <c r="B72" s="44" t="s">
        <v>80</v>
      </c>
      <c r="C72" s="45">
        <v>2338217</v>
      </c>
      <c r="D72" s="1">
        <f t="shared" si="3"/>
        <v>0</v>
      </c>
      <c r="E72" s="1"/>
      <c r="F72" s="1"/>
      <c r="G72" s="1">
        <f t="shared" si="6"/>
        <v>574784.73</v>
      </c>
      <c r="H72" s="1">
        <f t="shared" si="5"/>
        <v>0</v>
      </c>
      <c r="I72" s="1"/>
      <c r="J72" s="1"/>
      <c r="K72" s="1"/>
      <c r="L72" s="1">
        <v>0</v>
      </c>
      <c r="M72" s="1">
        <v>0</v>
      </c>
      <c r="N72" s="1"/>
      <c r="O72" s="1"/>
      <c r="P72" s="1"/>
      <c r="Q72" s="1">
        <v>574784.73</v>
      </c>
      <c r="R72" s="1"/>
      <c r="S72" s="1">
        <f t="shared" si="4"/>
        <v>0</v>
      </c>
      <c r="T72" s="1"/>
      <c r="U72" s="1"/>
      <c r="V72" s="1"/>
      <c r="W72" s="1"/>
      <c r="X72" s="1"/>
      <c r="Y72" s="1"/>
      <c r="Z72" s="46">
        <f t="shared" si="7"/>
        <v>574784.73</v>
      </c>
    </row>
    <row r="73" spans="1:26" x14ac:dyDescent="0.25">
      <c r="A73" s="43">
        <v>63</v>
      </c>
      <c r="B73" s="44" t="s">
        <v>81</v>
      </c>
      <c r="C73" s="50">
        <v>2107202</v>
      </c>
      <c r="D73" s="1">
        <f t="shared" si="3"/>
        <v>0</v>
      </c>
      <c r="E73" s="1"/>
      <c r="F73" s="1"/>
      <c r="G73" s="1">
        <f t="shared" si="6"/>
        <v>58489.650000000009</v>
      </c>
      <c r="H73" s="1">
        <f t="shared" si="5"/>
        <v>0</v>
      </c>
      <c r="I73" s="1"/>
      <c r="J73" s="1"/>
      <c r="K73" s="1"/>
      <c r="L73" s="1">
        <v>0</v>
      </c>
      <c r="M73" s="1">
        <v>0</v>
      </c>
      <c r="N73" s="1"/>
      <c r="O73" s="1"/>
      <c r="P73" s="1"/>
      <c r="Q73" s="1">
        <v>58489.650000000009</v>
      </c>
      <c r="R73" s="1"/>
      <c r="S73" s="1">
        <f t="shared" si="4"/>
        <v>0</v>
      </c>
      <c r="T73" s="1"/>
      <c r="U73" s="1"/>
      <c r="V73" s="1"/>
      <c r="W73" s="1"/>
      <c r="X73" s="1"/>
      <c r="Y73" s="1"/>
      <c r="Z73" s="46">
        <f t="shared" si="7"/>
        <v>58489.650000000009</v>
      </c>
    </row>
    <row r="74" spans="1:26" ht="31.5" x14ac:dyDescent="0.25">
      <c r="A74" s="43">
        <v>64</v>
      </c>
      <c r="B74" s="44" t="s">
        <v>82</v>
      </c>
      <c r="C74" s="50">
        <v>2138205</v>
      </c>
      <c r="D74" s="1">
        <f t="shared" si="3"/>
        <v>0</v>
      </c>
      <c r="E74" s="1"/>
      <c r="F74" s="1"/>
      <c r="G74" s="1">
        <f t="shared" si="6"/>
        <v>1636646.2200000002</v>
      </c>
      <c r="H74" s="1">
        <f t="shared" si="5"/>
        <v>0</v>
      </c>
      <c r="I74" s="1"/>
      <c r="J74" s="1"/>
      <c r="K74" s="1"/>
      <c r="L74" s="1">
        <v>0</v>
      </c>
      <c r="M74" s="1">
        <v>0</v>
      </c>
      <c r="N74" s="1"/>
      <c r="O74" s="1"/>
      <c r="P74" s="1"/>
      <c r="Q74" s="1"/>
      <c r="R74" s="1">
        <v>1636646.2200000002</v>
      </c>
      <c r="S74" s="1">
        <f t="shared" si="4"/>
        <v>13410109.439999999</v>
      </c>
      <c r="T74" s="1"/>
      <c r="U74" s="1">
        <v>13410109.439999999</v>
      </c>
      <c r="V74" s="1"/>
      <c r="W74" s="1"/>
      <c r="X74" s="1"/>
      <c r="Y74" s="1"/>
      <c r="Z74" s="46">
        <f t="shared" si="7"/>
        <v>15046755.66</v>
      </c>
    </row>
    <row r="75" spans="1:26" x14ac:dyDescent="0.25">
      <c r="A75" s="43">
        <v>65</v>
      </c>
      <c r="B75" s="44" t="s">
        <v>122</v>
      </c>
      <c r="C75" s="50"/>
      <c r="D75" s="1">
        <f t="shared" si="3"/>
        <v>0</v>
      </c>
      <c r="E75" s="1"/>
      <c r="F75" s="1"/>
      <c r="G75" s="1">
        <f t="shared" ref="G75:G106" si="8">SUM(H75,O75:R75)</f>
        <v>40801.5</v>
      </c>
      <c r="H75" s="1">
        <f t="shared" si="5"/>
        <v>0</v>
      </c>
      <c r="I75" s="1"/>
      <c r="J75" s="1"/>
      <c r="K75" s="1"/>
      <c r="L75" s="1">
        <v>0</v>
      </c>
      <c r="M75" s="1">
        <v>0</v>
      </c>
      <c r="N75" s="1"/>
      <c r="O75" s="1"/>
      <c r="P75" s="1"/>
      <c r="Q75" s="1"/>
      <c r="R75" s="1">
        <v>40801.5</v>
      </c>
      <c r="S75" s="1">
        <f t="shared" si="4"/>
        <v>0</v>
      </c>
      <c r="T75" s="1"/>
      <c r="U75" s="1"/>
      <c r="V75" s="1"/>
      <c r="W75" s="1"/>
      <c r="X75" s="1"/>
      <c r="Y75" s="1"/>
      <c r="Z75" s="46">
        <f t="shared" ref="Z75:Z106" si="9">D75+G75+S75+V75+W75</f>
        <v>40801.5</v>
      </c>
    </row>
    <row r="76" spans="1:26" x14ac:dyDescent="0.25">
      <c r="A76" s="43">
        <v>66</v>
      </c>
      <c r="B76" s="44" t="s">
        <v>123</v>
      </c>
      <c r="C76" s="50"/>
      <c r="D76" s="1">
        <f t="shared" ref="D76:D117" si="10">SUM(E76:F76)</f>
        <v>0</v>
      </c>
      <c r="E76" s="1"/>
      <c r="F76" s="1"/>
      <c r="G76" s="1">
        <f t="shared" si="8"/>
        <v>40843.620000000003</v>
      </c>
      <c r="H76" s="1">
        <f t="shared" si="5"/>
        <v>0</v>
      </c>
      <c r="I76" s="1"/>
      <c r="J76" s="1"/>
      <c r="K76" s="1"/>
      <c r="L76" s="1">
        <v>0</v>
      </c>
      <c r="M76" s="1">
        <v>0</v>
      </c>
      <c r="N76" s="1"/>
      <c r="O76" s="1"/>
      <c r="P76" s="1"/>
      <c r="Q76" s="1">
        <v>40843.620000000003</v>
      </c>
      <c r="R76" s="1"/>
      <c r="S76" s="1">
        <f t="shared" ref="S76:S117" si="11">SUM(T76:U76)</f>
        <v>0</v>
      </c>
      <c r="T76" s="1"/>
      <c r="U76" s="1"/>
      <c r="V76" s="1"/>
      <c r="W76" s="1"/>
      <c r="X76" s="1"/>
      <c r="Y76" s="1"/>
      <c r="Z76" s="46">
        <f t="shared" si="9"/>
        <v>40843.620000000003</v>
      </c>
    </row>
    <row r="77" spans="1:26" x14ac:dyDescent="0.25">
      <c r="A77" s="43">
        <v>67</v>
      </c>
      <c r="B77" s="44" t="s">
        <v>127</v>
      </c>
      <c r="C77" s="50"/>
      <c r="D77" s="1">
        <f t="shared" si="10"/>
        <v>0</v>
      </c>
      <c r="E77" s="1"/>
      <c r="F77" s="1"/>
      <c r="G77" s="1">
        <f t="shared" si="8"/>
        <v>0</v>
      </c>
      <c r="H77" s="1">
        <f t="shared" si="5"/>
        <v>0</v>
      </c>
      <c r="I77" s="1"/>
      <c r="J77" s="1"/>
      <c r="K77" s="1"/>
      <c r="L77" s="1">
        <v>0</v>
      </c>
      <c r="M77" s="1">
        <v>0</v>
      </c>
      <c r="N77" s="1"/>
      <c r="O77" s="1"/>
      <c r="P77" s="1"/>
      <c r="Q77" s="1"/>
      <c r="R77" s="1"/>
      <c r="S77" s="1">
        <f t="shared" si="11"/>
        <v>0</v>
      </c>
      <c r="T77" s="1"/>
      <c r="U77" s="1"/>
      <c r="V77" s="1"/>
      <c r="W77" s="1"/>
      <c r="X77" s="1"/>
      <c r="Y77" s="1"/>
      <c r="Z77" s="46">
        <f t="shared" si="9"/>
        <v>0</v>
      </c>
    </row>
    <row r="78" spans="1:26" x14ac:dyDescent="0.25">
      <c r="A78" s="43">
        <v>68</v>
      </c>
      <c r="B78" s="44" t="s">
        <v>83</v>
      </c>
      <c r="C78" s="50">
        <v>3141002</v>
      </c>
      <c r="D78" s="1">
        <f t="shared" si="10"/>
        <v>498182230.62340003</v>
      </c>
      <c r="E78" s="1">
        <v>494011924.45920002</v>
      </c>
      <c r="F78" s="1">
        <v>4170306.1642</v>
      </c>
      <c r="G78" s="1">
        <f t="shared" si="8"/>
        <v>242606626.47</v>
      </c>
      <c r="H78" s="1">
        <f t="shared" si="5"/>
        <v>136084978.78999999</v>
      </c>
      <c r="I78" s="1">
        <v>23581132.960000001</v>
      </c>
      <c r="J78" s="1">
        <v>55745699.520400003</v>
      </c>
      <c r="K78" s="1">
        <v>1674373.0895999991</v>
      </c>
      <c r="L78" s="1">
        <v>42894574.088</v>
      </c>
      <c r="M78" s="1">
        <v>1127640.872</v>
      </c>
      <c r="N78" s="1">
        <v>11061558.26</v>
      </c>
      <c r="O78" s="1">
        <v>25213181.640000001</v>
      </c>
      <c r="P78" s="1">
        <v>49839795.300000004</v>
      </c>
      <c r="Q78" s="1">
        <v>27449477.979999997</v>
      </c>
      <c r="R78" s="1">
        <v>4019192.76</v>
      </c>
      <c r="S78" s="1">
        <f t="shared" si="11"/>
        <v>40052957.817599997</v>
      </c>
      <c r="T78" s="1">
        <v>4726700.16</v>
      </c>
      <c r="U78" s="1">
        <v>35326257.657600001</v>
      </c>
      <c r="V78" s="1"/>
      <c r="W78" s="1"/>
      <c r="X78" s="1"/>
      <c r="Y78" s="1"/>
      <c r="Z78" s="46">
        <f t="shared" si="9"/>
        <v>780841814.91100001</v>
      </c>
    </row>
    <row r="79" spans="1:26" x14ac:dyDescent="0.25">
      <c r="A79" s="43">
        <v>69</v>
      </c>
      <c r="B79" s="44" t="s">
        <v>84</v>
      </c>
      <c r="C79" s="50">
        <v>3141003</v>
      </c>
      <c r="D79" s="1">
        <f t="shared" si="10"/>
        <v>61746261.528000005</v>
      </c>
      <c r="E79" s="1">
        <v>61746261.528000005</v>
      </c>
      <c r="F79" s="1"/>
      <c r="G79" s="1">
        <f t="shared" si="8"/>
        <v>105716227.22666666</v>
      </c>
      <c r="H79" s="1">
        <f t="shared" si="5"/>
        <v>64449444.75</v>
      </c>
      <c r="I79" s="1">
        <v>11211391.719999999</v>
      </c>
      <c r="J79" s="1">
        <v>26503683.061999995</v>
      </c>
      <c r="K79" s="1">
        <v>545392.50800000527</v>
      </c>
      <c r="L79" s="1">
        <v>20393756.056600001</v>
      </c>
      <c r="M79" s="1">
        <v>536124.52340000006</v>
      </c>
      <c r="N79" s="1">
        <v>5259096.8800000008</v>
      </c>
      <c r="O79" s="1">
        <v>12645383.800000001</v>
      </c>
      <c r="P79" s="1">
        <v>16456148.676666668</v>
      </c>
      <c r="Q79" s="1">
        <v>12165249.999999996</v>
      </c>
      <c r="R79" s="1"/>
      <c r="S79" s="1">
        <f t="shared" si="11"/>
        <v>39443347.507199995</v>
      </c>
      <c r="T79" s="1">
        <v>2907340.7999999998</v>
      </c>
      <c r="U79" s="1">
        <v>36536006.707199998</v>
      </c>
      <c r="V79" s="1">
        <v>30708632.34</v>
      </c>
      <c r="W79" s="1"/>
      <c r="X79" s="1"/>
      <c r="Y79" s="1"/>
      <c r="Z79" s="46">
        <f t="shared" si="9"/>
        <v>237614468.60186666</v>
      </c>
    </row>
    <row r="80" spans="1:26" x14ac:dyDescent="0.25">
      <c r="A80" s="43">
        <v>70</v>
      </c>
      <c r="B80" s="44" t="s">
        <v>85</v>
      </c>
      <c r="C80" s="50">
        <v>3141004</v>
      </c>
      <c r="D80" s="1">
        <f t="shared" si="10"/>
        <v>191434342.41119999</v>
      </c>
      <c r="E80" s="1">
        <v>191434342.41119999</v>
      </c>
      <c r="F80" s="1"/>
      <c r="G80" s="1">
        <f t="shared" si="8"/>
        <v>100470108.29000001</v>
      </c>
      <c r="H80" s="1">
        <f t="shared" si="5"/>
        <v>67195817.170000002</v>
      </c>
      <c r="I80" s="1">
        <v>11841753.92</v>
      </c>
      <c r="J80" s="1">
        <v>27762846.5416</v>
      </c>
      <c r="K80" s="1">
        <v>704678.38840000029</v>
      </c>
      <c r="L80" s="1">
        <v>21066189.176000003</v>
      </c>
      <c r="M80" s="1">
        <v>390918.94399999798</v>
      </c>
      <c r="N80" s="1">
        <v>5429430.2000000002</v>
      </c>
      <c r="O80" s="1">
        <v>16290275.920000002</v>
      </c>
      <c r="P80" s="1">
        <v>6715730</v>
      </c>
      <c r="Q80" s="1">
        <v>8720051.2000000011</v>
      </c>
      <c r="R80" s="1">
        <v>1548234</v>
      </c>
      <c r="S80" s="1">
        <f t="shared" si="11"/>
        <v>48127790.255999997</v>
      </c>
      <c r="T80" s="1">
        <v>36005144.447999999</v>
      </c>
      <c r="U80" s="1">
        <v>12122645.807999998</v>
      </c>
      <c r="V80" s="1"/>
      <c r="W80" s="1"/>
      <c r="X80" s="1"/>
      <c r="Y80" s="1"/>
      <c r="Z80" s="46">
        <f t="shared" si="9"/>
        <v>340032240.95719999</v>
      </c>
    </row>
    <row r="81" spans="1:26" x14ac:dyDescent="0.25">
      <c r="A81" s="43">
        <v>71</v>
      </c>
      <c r="B81" s="44" t="s">
        <v>86</v>
      </c>
      <c r="C81" s="50">
        <v>3141007</v>
      </c>
      <c r="D81" s="1">
        <f t="shared" si="10"/>
        <v>850304851.26826024</v>
      </c>
      <c r="E81" s="1">
        <v>819652967.32536018</v>
      </c>
      <c r="F81" s="1">
        <v>30651883.942900002</v>
      </c>
      <c r="G81" s="1">
        <f t="shared" si="8"/>
        <v>238882087.47999999</v>
      </c>
      <c r="H81" s="1">
        <f t="shared" si="5"/>
        <v>116563957.71999998</v>
      </c>
      <c r="I81" s="1">
        <v>20200299.699999999</v>
      </c>
      <c r="J81" s="1">
        <v>47809211.405699998</v>
      </c>
      <c r="K81" s="1">
        <v>1256840.0642999944</v>
      </c>
      <c r="L81" s="1">
        <v>36835550.684399992</v>
      </c>
      <c r="M81" s="1">
        <v>968357.23560000013</v>
      </c>
      <c r="N81" s="1">
        <v>9493698.629999999</v>
      </c>
      <c r="O81" s="1">
        <v>40396353.18</v>
      </c>
      <c r="P81" s="1">
        <v>19791360</v>
      </c>
      <c r="Q81" s="1">
        <v>50268552</v>
      </c>
      <c r="R81" s="1">
        <v>11861864.58</v>
      </c>
      <c r="S81" s="1">
        <f t="shared" si="11"/>
        <v>43995107.519999996</v>
      </c>
      <c r="T81" s="1">
        <v>8493523.5839999989</v>
      </c>
      <c r="U81" s="1">
        <v>35501583.935999997</v>
      </c>
      <c r="V81" s="1"/>
      <c r="W81" s="1"/>
      <c r="X81" s="1"/>
      <c r="Y81" s="1"/>
      <c r="Z81" s="46">
        <f t="shared" si="9"/>
        <v>1133182046.2682602</v>
      </c>
    </row>
    <row r="82" spans="1:26" x14ac:dyDescent="0.25">
      <c r="A82" s="43">
        <v>72</v>
      </c>
      <c r="B82" s="44" t="s">
        <v>87</v>
      </c>
      <c r="C82" s="50">
        <v>3148002</v>
      </c>
      <c r="D82" s="1">
        <f t="shared" si="10"/>
        <v>218269060.12800002</v>
      </c>
      <c r="E82" s="1">
        <v>218269060.12800002</v>
      </c>
      <c r="F82" s="1"/>
      <c r="G82" s="1">
        <f t="shared" si="8"/>
        <v>95516879.479999989</v>
      </c>
      <c r="H82" s="1">
        <f t="shared" si="5"/>
        <v>0</v>
      </c>
      <c r="I82" s="1"/>
      <c r="J82" s="1"/>
      <c r="K82" s="1"/>
      <c r="L82" s="1">
        <v>0</v>
      </c>
      <c r="M82" s="1">
        <v>0</v>
      </c>
      <c r="N82" s="1"/>
      <c r="O82" s="1"/>
      <c r="P82" s="1"/>
      <c r="Q82" s="1">
        <v>88891678.379999995</v>
      </c>
      <c r="R82" s="1">
        <v>6625201.1000000006</v>
      </c>
      <c r="S82" s="1">
        <f t="shared" si="11"/>
        <v>10048496.640000001</v>
      </c>
      <c r="T82" s="1"/>
      <c r="U82" s="1">
        <v>10048496.640000001</v>
      </c>
      <c r="V82" s="1"/>
      <c r="W82" s="1"/>
      <c r="X82" s="1"/>
      <c r="Y82" s="1"/>
      <c r="Z82" s="46">
        <f t="shared" si="9"/>
        <v>323834436.24800003</v>
      </c>
    </row>
    <row r="83" spans="1:26" ht="31.5" x14ac:dyDescent="0.25">
      <c r="A83" s="43">
        <v>73</v>
      </c>
      <c r="B83" s="44" t="s">
        <v>88</v>
      </c>
      <c r="C83" s="50">
        <v>3151001</v>
      </c>
      <c r="D83" s="1">
        <f t="shared" si="10"/>
        <v>238917314.21176001</v>
      </c>
      <c r="E83" s="1">
        <v>229756231.64376003</v>
      </c>
      <c r="F83" s="1">
        <v>9161082.568</v>
      </c>
      <c r="G83" s="1">
        <f t="shared" si="8"/>
        <v>36651292.670000002</v>
      </c>
      <c r="H83" s="1">
        <f t="shared" si="5"/>
        <v>0</v>
      </c>
      <c r="I83" s="1"/>
      <c r="J83" s="1"/>
      <c r="K83" s="1"/>
      <c r="L83" s="1">
        <v>0</v>
      </c>
      <c r="M83" s="1">
        <v>0</v>
      </c>
      <c r="N83" s="1"/>
      <c r="O83" s="1"/>
      <c r="P83" s="1"/>
      <c r="Q83" s="1">
        <v>19437012</v>
      </c>
      <c r="R83" s="1">
        <v>17214280.670000002</v>
      </c>
      <c r="S83" s="1">
        <f t="shared" si="11"/>
        <v>87897543.551999986</v>
      </c>
      <c r="T83" s="1">
        <v>70485297.791999996</v>
      </c>
      <c r="U83" s="1">
        <v>17412245.759999998</v>
      </c>
      <c r="V83" s="1"/>
      <c r="W83" s="1"/>
      <c r="X83" s="1"/>
      <c r="Y83" s="1"/>
      <c r="Z83" s="46">
        <f t="shared" si="9"/>
        <v>363466150.43375999</v>
      </c>
    </row>
    <row r="84" spans="1:26" ht="31.5" x14ac:dyDescent="0.25">
      <c r="A84" s="43">
        <v>74</v>
      </c>
      <c r="B84" s="44" t="s">
        <v>89</v>
      </c>
      <c r="C84" s="50">
        <v>3241001</v>
      </c>
      <c r="D84" s="1">
        <f t="shared" si="10"/>
        <v>189943907.6304</v>
      </c>
      <c r="E84" s="1">
        <v>189943907.6304</v>
      </c>
      <c r="F84" s="1"/>
      <c r="G84" s="1">
        <f t="shared" si="8"/>
        <v>311177827.77999997</v>
      </c>
      <c r="H84" s="1">
        <f t="shared" si="5"/>
        <v>165439870.17999998</v>
      </c>
      <c r="I84" s="1">
        <v>27575209.939999998</v>
      </c>
      <c r="J84" s="1">
        <v>66870555.228099994</v>
      </c>
      <c r="K84" s="1">
        <v>2068161.5018999996</v>
      </c>
      <c r="L84" s="1">
        <v>53488318.391599998</v>
      </c>
      <c r="M84" s="1">
        <v>1654277.8884000033</v>
      </c>
      <c r="N84" s="1">
        <v>13783347.229999999</v>
      </c>
      <c r="O84" s="1">
        <v>4068489.6</v>
      </c>
      <c r="P84" s="1">
        <v>98392965</v>
      </c>
      <c r="Q84" s="1">
        <v>21082513</v>
      </c>
      <c r="R84" s="1">
        <v>22193990</v>
      </c>
      <c r="S84" s="1">
        <f t="shared" si="11"/>
        <v>32066208.719999995</v>
      </c>
      <c r="T84" s="1">
        <v>14659698.143999998</v>
      </c>
      <c r="U84" s="1">
        <v>17406510.575999998</v>
      </c>
      <c r="V84" s="1"/>
      <c r="W84" s="1"/>
      <c r="X84" s="1"/>
      <c r="Y84" s="1"/>
      <c r="Z84" s="46">
        <f t="shared" si="9"/>
        <v>533187944.13039994</v>
      </c>
    </row>
    <row r="85" spans="1:26" ht="47.25" x14ac:dyDescent="0.25">
      <c r="A85" s="43">
        <v>75</v>
      </c>
      <c r="B85" s="44" t="s">
        <v>90</v>
      </c>
      <c r="C85" s="50">
        <v>306001</v>
      </c>
      <c r="D85" s="1">
        <f t="shared" si="10"/>
        <v>0</v>
      </c>
      <c r="E85" s="1"/>
      <c r="F85" s="1"/>
      <c r="G85" s="1">
        <f t="shared" si="8"/>
        <v>289665041.24000001</v>
      </c>
      <c r="H85" s="1">
        <f t="shared" si="5"/>
        <v>0</v>
      </c>
      <c r="I85" s="1"/>
      <c r="J85" s="1"/>
      <c r="K85" s="1"/>
      <c r="L85" s="1">
        <v>0</v>
      </c>
      <c r="M85" s="1">
        <v>0</v>
      </c>
      <c r="N85" s="1"/>
      <c r="O85" s="1"/>
      <c r="P85" s="1"/>
      <c r="Q85" s="1">
        <f>148499530.54-1355585</f>
        <v>147143945.53999999</v>
      </c>
      <c r="R85" s="1">
        <v>142521095.69999999</v>
      </c>
      <c r="S85" s="1">
        <f t="shared" si="11"/>
        <v>0</v>
      </c>
      <c r="T85" s="1"/>
      <c r="U85" s="1"/>
      <c r="V85" s="1"/>
      <c r="W85" s="1"/>
      <c r="X85" s="1"/>
      <c r="Y85" s="1"/>
      <c r="Z85" s="46">
        <f t="shared" si="9"/>
        <v>289665041.24000001</v>
      </c>
    </row>
    <row r="86" spans="1:26" ht="31.5" x14ac:dyDescent="0.25">
      <c r="A86" s="43">
        <v>76</v>
      </c>
      <c r="B86" s="44" t="s">
        <v>91</v>
      </c>
      <c r="C86" s="50">
        <v>3101009</v>
      </c>
      <c r="D86" s="1">
        <f t="shared" si="10"/>
        <v>0</v>
      </c>
      <c r="E86" s="1"/>
      <c r="F86" s="1"/>
      <c r="G86" s="1">
        <f t="shared" si="8"/>
        <v>76435984.349999994</v>
      </c>
      <c r="H86" s="1">
        <f t="shared" si="5"/>
        <v>57002545.319999993</v>
      </c>
      <c r="I86" s="1">
        <v>9836372.7199999988</v>
      </c>
      <c r="J86" s="1">
        <v>23355326.339399997</v>
      </c>
      <c r="K86" s="1">
        <v>481189.19060000428</v>
      </c>
      <c r="L86" s="1">
        <v>18114544.689799998</v>
      </c>
      <c r="M86" s="1">
        <v>539266.68019999808</v>
      </c>
      <c r="N86" s="1">
        <v>4675845.6999999993</v>
      </c>
      <c r="O86" s="1">
        <v>9404674.5800000001</v>
      </c>
      <c r="P86" s="1">
        <v>3936407.25</v>
      </c>
      <c r="Q86" s="1">
        <v>6092357.2000000011</v>
      </c>
      <c r="R86" s="1"/>
      <c r="S86" s="1">
        <f t="shared" si="11"/>
        <v>19199351.807999995</v>
      </c>
      <c r="T86" s="1"/>
      <c r="U86" s="1">
        <v>19199351.807999995</v>
      </c>
      <c r="V86" s="1"/>
      <c r="W86" s="1"/>
      <c r="X86" s="1"/>
      <c r="Y86" s="1"/>
      <c r="Z86" s="46">
        <f t="shared" si="9"/>
        <v>95635336.157999992</v>
      </c>
    </row>
    <row r="87" spans="1:26" ht="31.5" x14ac:dyDescent="0.25">
      <c r="A87" s="43">
        <v>77</v>
      </c>
      <c r="B87" s="47" t="s">
        <v>92</v>
      </c>
      <c r="C87" s="50">
        <v>3107001</v>
      </c>
      <c r="D87" s="1">
        <f t="shared" si="10"/>
        <v>0</v>
      </c>
      <c r="E87" s="1"/>
      <c r="F87" s="1"/>
      <c r="G87" s="1">
        <f t="shared" si="8"/>
        <v>67745816.640000001</v>
      </c>
      <c r="H87" s="1">
        <f t="shared" si="5"/>
        <v>0</v>
      </c>
      <c r="I87" s="1"/>
      <c r="J87" s="1"/>
      <c r="K87" s="1"/>
      <c r="L87" s="1">
        <v>0</v>
      </c>
      <c r="M87" s="1">
        <v>0</v>
      </c>
      <c r="N87" s="1"/>
      <c r="O87" s="1"/>
      <c r="P87" s="1"/>
      <c r="Q87" s="1">
        <v>67745816.640000001</v>
      </c>
      <c r="R87" s="1"/>
      <c r="S87" s="1">
        <f t="shared" si="11"/>
        <v>0</v>
      </c>
      <c r="T87" s="1"/>
      <c r="U87" s="1"/>
      <c r="V87" s="1"/>
      <c r="W87" s="1"/>
      <c r="X87" s="1"/>
      <c r="Y87" s="1"/>
      <c r="Z87" s="46">
        <f t="shared" si="9"/>
        <v>67745816.640000001</v>
      </c>
    </row>
    <row r="88" spans="1:26" ht="31.5" x14ac:dyDescent="0.25">
      <c r="A88" s="43">
        <v>78</v>
      </c>
      <c r="B88" s="44" t="s">
        <v>93</v>
      </c>
      <c r="C88" s="50">
        <v>3107002</v>
      </c>
      <c r="D88" s="1">
        <f t="shared" si="10"/>
        <v>0</v>
      </c>
      <c r="E88" s="1"/>
      <c r="F88" s="1"/>
      <c r="G88" s="1">
        <f t="shared" si="8"/>
        <v>51703584.799999997</v>
      </c>
      <c r="H88" s="1">
        <f t="shared" si="5"/>
        <v>0</v>
      </c>
      <c r="I88" s="1"/>
      <c r="J88" s="1"/>
      <c r="K88" s="1"/>
      <c r="L88" s="1">
        <v>0</v>
      </c>
      <c r="M88" s="1">
        <v>0</v>
      </c>
      <c r="N88" s="1"/>
      <c r="O88" s="1"/>
      <c r="P88" s="1"/>
      <c r="Q88" s="1">
        <v>51703584.799999997</v>
      </c>
      <c r="R88" s="1"/>
      <c r="S88" s="1">
        <f t="shared" si="11"/>
        <v>0</v>
      </c>
      <c r="T88" s="1"/>
      <c r="U88" s="1"/>
      <c r="V88" s="1"/>
      <c r="W88" s="1"/>
      <c r="X88" s="1"/>
      <c r="Y88" s="1"/>
      <c r="Z88" s="46">
        <f t="shared" si="9"/>
        <v>51703584.799999997</v>
      </c>
    </row>
    <row r="89" spans="1:26" ht="31.5" x14ac:dyDescent="0.25">
      <c r="A89" s="43">
        <v>79</v>
      </c>
      <c r="B89" s="44" t="s">
        <v>94</v>
      </c>
      <c r="C89" s="50">
        <v>3207001</v>
      </c>
      <c r="D89" s="1">
        <f t="shared" si="10"/>
        <v>0</v>
      </c>
      <c r="E89" s="1"/>
      <c r="F89" s="1"/>
      <c r="G89" s="1">
        <f t="shared" si="8"/>
        <v>53413040</v>
      </c>
      <c r="H89" s="1">
        <f t="shared" si="5"/>
        <v>0</v>
      </c>
      <c r="I89" s="1"/>
      <c r="J89" s="1"/>
      <c r="K89" s="1"/>
      <c r="L89" s="1">
        <v>0</v>
      </c>
      <c r="M89" s="1">
        <v>0</v>
      </c>
      <c r="N89" s="1"/>
      <c r="O89" s="1"/>
      <c r="P89" s="1"/>
      <c r="Q89" s="1">
        <v>53413040</v>
      </c>
      <c r="R89" s="1"/>
      <c r="S89" s="1">
        <f t="shared" si="11"/>
        <v>0</v>
      </c>
      <c r="T89" s="1"/>
      <c r="U89" s="1"/>
      <c r="V89" s="1"/>
      <c r="W89" s="1"/>
      <c r="X89" s="1"/>
      <c r="Y89" s="1"/>
      <c r="Z89" s="46">
        <f t="shared" si="9"/>
        <v>53413040</v>
      </c>
    </row>
    <row r="90" spans="1:26" ht="47.25" x14ac:dyDescent="0.25">
      <c r="A90" s="43">
        <v>80</v>
      </c>
      <c r="B90" s="44" t="s">
        <v>134</v>
      </c>
      <c r="C90" s="50">
        <v>4346004</v>
      </c>
      <c r="D90" s="1">
        <f t="shared" si="10"/>
        <v>43442817.308700003</v>
      </c>
      <c r="E90" s="1">
        <v>41862392.0568</v>
      </c>
      <c r="F90" s="1">
        <v>1580425.2518999998</v>
      </c>
      <c r="G90" s="1">
        <f t="shared" si="8"/>
        <v>51602446.869999997</v>
      </c>
      <c r="H90" s="1">
        <f t="shared" si="5"/>
        <v>36169122.619999997</v>
      </c>
      <c r="I90" s="1">
        <v>6625272.4799999995</v>
      </c>
      <c r="J90" s="1">
        <v>15080413.1884</v>
      </c>
      <c r="K90" s="1">
        <v>466404.53159999999</v>
      </c>
      <c r="L90" s="1">
        <v>10881283.459999999</v>
      </c>
      <c r="M90" s="1">
        <v>311294.46000000101</v>
      </c>
      <c r="N90" s="1">
        <v>2804454.5</v>
      </c>
      <c r="O90" s="1">
        <v>5546098.6000000006</v>
      </c>
      <c r="P90" s="1">
        <v>8398199.0500000007</v>
      </c>
      <c r="Q90" s="1">
        <v>1489026.6</v>
      </c>
      <c r="R90" s="1"/>
      <c r="S90" s="1">
        <f t="shared" si="11"/>
        <v>31012649.740800001</v>
      </c>
      <c r="T90" s="1">
        <v>15484996.800000001</v>
      </c>
      <c r="U90" s="1">
        <v>15527652.9408</v>
      </c>
      <c r="V90" s="1"/>
      <c r="W90" s="1"/>
      <c r="X90" s="1"/>
      <c r="Y90" s="1"/>
      <c r="Z90" s="46">
        <f t="shared" si="9"/>
        <v>126057913.91949999</v>
      </c>
    </row>
    <row r="91" spans="1:26" ht="31.5" x14ac:dyDescent="0.25">
      <c r="A91" s="43">
        <v>81</v>
      </c>
      <c r="B91" s="44" t="s">
        <v>95</v>
      </c>
      <c r="C91" s="50">
        <v>3131001</v>
      </c>
      <c r="D91" s="1">
        <f t="shared" si="10"/>
        <v>2770121.5920000002</v>
      </c>
      <c r="E91" s="1">
        <v>2770121.5920000002</v>
      </c>
      <c r="F91" s="1"/>
      <c r="G91" s="1">
        <f t="shared" si="8"/>
        <v>17939033.899999999</v>
      </c>
      <c r="H91" s="1">
        <f t="shared" si="5"/>
        <v>11907807.559999999</v>
      </c>
      <c r="I91" s="1">
        <v>2167668.1999999997</v>
      </c>
      <c r="J91" s="1">
        <v>4954551.7021999992</v>
      </c>
      <c r="K91" s="1">
        <v>153233.55779999998</v>
      </c>
      <c r="L91" s="1">
        <v>3601188.9424000001</v>
      </c>
      <c r="M91" s="1">
        <v>103023.6776</v>
      </c>
      <c r="N91" s="1">
        <v>928141.48</v>
      </c>
      <c r="O91" s="1">
        <v>3484945.66</v>
      </c>
      <c r="P91" s="1">
        <v>2351636.6800000002</v>
      </c>
      <c r="Q91" s="1">
        <v>194644.00000000047</v>
      </c>
      <c r="R91" s="1"/>
      <c r="S91" s="1">
        <f t="shared" si="11"/>
        <v>6316425.0240000002</v>
      </c>
      <c r="T91" s="1"/>
      <c r="U91" s="1">
        <v>6316425.0240000002</v>
      </c>
      <c r="V91" s="1"/>
      <c r="W91" s="1"/>
      <c r="X91" s="1"/>
      <c r="Y91" s="1"/>
      <c r="Z91" s="46">
        <f t="shared" si="9"/>
        <v>27025580.515999999</v>
      </c>
    </row>
    <row r="92" spans="1:26" ht="47.25" x14ac:dyDescent="0.25">
      <c r="A92" s="43">
        <v>82</v>
      </c>
      <c r="B92" s="44" t="s">
        <v>96</v>
      </c>
      <c r="C92" s="50">
        <v>3310001</v>
      </c>
      <c r="D92" s="1">
        <f t="shared" si="10"/>
        <v>0</v>
      </c>
      <c r="E92" s="1"/>
      <c r="F92" s="1"/>
      <c r="G92" s="1">
        <f t="shared" si="8"/>
        <v>0</v>
      </c>
      <c r="H92" s="1">
        <f t="shared" si="5"/>
        <v>0</v>
      </c>
      <c r="I92" s="1"/>
      <c r="J92" s="1"/>
      <c r="K92" s="1"/>
      <c r="L92" s="1">
        <v>0</v>
      </c>
      <c r="M92" s="1">
        <v>0</v>
      </c>
      <c r="N92" s="1"/>
      <c r="O92" s="1"/>
      <c r="P92" s="1"/>
      <c r="Q92" s="1"/>
      <c r="R92" s="1"/>
      <c r="S92" s="1">
        <f t="shared" si="11"/>
        <v>0</v>
      </c>
      <c r="T92" s="1"/>
      <c r="U92" s="1"/>
      <c r="V92" s="1"/>
      <c r="W92" s="1">
        <f t="shared" ref="W92:W117" si="12">SUM(X92:Y92)</f>
        <v>376562308.99000001</v>
      </c>
      <c r="X92" s="1">
        <v>375154558.58999997</v>
      </c>
      <c r="Y92" s="1">
        <v>1407750.4000000358</v>
      </c>
      <c r="Z92" s="46">
        <f t="shared" si="9"/>
        <v>376562308.99000001</v>
      </c>
    </row>
    <row r="93" spans="1:26" ht="31.5" x14ac:dyDescent="0.25">
      <c r="A93" s="43">
        <v>83</v>
      </c>
      <c r="B93" s="44" t="s">
        <v>97</v>
      </c>
      <c r="C93" s="50">
        <v>1343005</v>
      </c>
      <c r="D93" s="1">
        <f t="shared" si="10"/>
        <v>20359411.030000001</v>
      </c>
      <c r="E93" s="1">
        <v>20359411.030000001</v>
      </c>
      <c r="F93" s="1"/>
      <c r="G93" s="1">
        <f t="shared" si="8"/>
        <v>52918714.546666667</v>
      </c>
      <c r="H93" s="1">
        <f t="shared" si="5"/>
        <v>31328663.089999996</v>
      </c>
      <c r="I93" s="1">
        <v>5148903.4399999995</v>
      </c>
      <c r="J93" s="1">
        <v>12604234.087199999</v>
      </c>
      <c r="K93" s="1">
        <v>389821.67279999994</v>
      </c>
      <c r="L93" s="1">
        <v>10230948.376199998</v>
      </c>
      <c r="M93" s="1">
        <v>316421.08380000107</v>
      </c>
      <c r="N93" s="1">
        <v>2638334.4299999997</v>
      </c>
      <c r="O93" s="1">
        <v>4136093.04</v>
      </c>
      <c r="P93" s="1">
        <v>10965798.416666668</v>
      </c>
      <c r="Q93" s="1">
        <v>6488160.0000000019</v>
      </c>
      <c r="R93" s="1"/>
      <c r="S93" s="1">
        <f t="shared" si="11"/>
        <v>13645043.775999999</v>
      </c>
      <c r="T93" s="1">
        <v>311933.44</v>
      </c>
      <c r="U93" s="1">
        <v>13333110.335999999</v>
      </c>
      <c r="V93" s="1"/>
      <c r="W93" s="1">
        <f t="shared" si="12"/>
        <v>8017079.4199999999</v>
      </c>
      <c r="X93" s="1">
        <v>7910600.2199999997</v>
      </c>
      <c r="Y93" s="1">
        <v>106479.2</v>
      </c>
      <c r="Z93" s="46">
        <f t="shared" si="9"/>
        <v>94940248.772666663</v>
      </c>
    </row>
    <row r="94" spans="1:26" ht="31.5" x14ac:dyDescent="0.25">
      <c r="A94" s="43">
        <v>84</v>
      </c>
      <c r="B94" s="51" t="s">
        <v>98</v>
      </c>
      <c r="C94" s="50">
        <v>1340004</v>
      </c>
      <c r="D94" s="1">
        <f t="shared" si="10"/>
        <v>59699770.969999991</v>
      </c>
      <c r="E94" s="1">
        <v>59699770.969999991</v>
      </c>
      <c r="F94" s="1"/>
      <c r="G94" s="1">
        <f t="shared" si="8"/>
        <v>195642407.35666668</v>
      </c>
      <c r="H94" s="1">
        <f t="shared" si="5"/>
        <v>106724083.94</v>
      </c>
      <c r="I94" s="1">
        <v>18940937.5</v>
      </c>
      <c r="J94" s="1">
        <v>44254721.347900003</v>
      </c>
      <c r="K94" s="1">
        <v>653288.70210000407</v>
      </c>
      <c r="L94" s="1">
        <v>33391314.570799999</v>
      </c>
      <c r="M94" s="1">
        <v>877812.90919999999</v>
      </c>
      <c r="N94" s="1">
        <v>8606008.9100000001</v>
      </c>
      <c r="O94" s="1">
        <v>21613757.5</v>
      </c>
      <c r="P94" s="1">
        <v>42973965.916666672</v>
      </c>
      <c r="Q94" s="1">
        <v>24330599.999999993</v>
      </c>
      <c r="R94" s="1"/>
      <c r="S94" s="1">
        <f t="shared" si="11"/>
        <v>23711635.583999999</v>
      </c>
      <c r="T94" s="1">
        <v>12097641.92</v>
      </c>
      <c r="U94" s="1">
        <v>11613993.663999999</v>
      </c>
      <c r="V94" s="1"/>
      <c r="W94" s="1">
        <f t="shared" si="12"/>
        <v>34254777.039999999</v>
      </c>
      <c r="X94" s="1">
        <v>33722381.039999999</v>
      </c>
      <c r="Y94" s="1">
        <v>532396</v>
      </c>
      <c r="Z94" s="46">
        <f t="shared" si="9"/>
        <v>313308590.95066673</v>
      </c>
    </row>
    <row r="95" spans="1:26" x14ac:dyDescent="0.25">
      <c r="A95" s="43">
        <v>85</v>
      </c>
      <c r="B95" s="47" t="s">
        <v>99</v>
      </c>
      <c r="C95" s="50">
        <v>1343001</v>
      </c>
      <c r="D95" s="1">
        <f t="shared" si="10"/>
        <v>97431825.496599972</v>
      </c>
      <c r="E95" s="1">
        <v>97431825.496599972</v>
      </c>
      <c r="F95" s="1"/>
      <c r="G95" s="1">
        <f t="shared" si="8"/>
        <v>88656753.209999993</v>
      </c>
      <c r="H95" s="1">
        <f t="shared" ref="H95:H117" si="13">SUM(I95:N95)</f>
        <v>63546402.689999998</v>
      </c>
      <c r="I95" s="1">
        <v>10422588.34</v>
      </c>
      <c r="J95" s="1">
        <v>25279364.339499999</v>
      </c>
      <c r="K95" s="1">
        <v>688011.45050000306</v>
      </c>
      <c r="L95" s="1">
        <v>21304570.934299998</v>
      </c>
      <c r="M95" s="1">
        <v>125127.82569999993</v>
      </c>
      <c r="N95" s="1">
        <v>5726739.7999999998</v>
      </c>
      <c r="O95" s="1">
        <v>4739736.2799999993</v>
      </c>
      <c r="P95" s="1">
        <v>11966825</v>
      </c>
      <c r="Q95" s="1">
        <v>8403789.2400000002</v>
      </c>
      <c r="R95" s="1"/>
      <c r="S95" s="1">
        <f t="shared" si="11"/>
        <v>16770980.262399999</v>
      </c>
      <c r="T95" s="1"/>
      <c r="U95" s="1">
        <v>16770980.262399999</v>
      </c>
      <c r="V95" s="1"/>
      <c r="W95" s="1">
        <f t="shared" si="12"/>
        <v>13669142.040000001</v>
      </c>
      <c r="X95" s="1">
        <v>13221225.24</v>
      </c>
      <c r="Y95" s="1">
        <v>447916.79999999999</v>
      </c>
      <c r="Z95" s="46">
        <f t="shared" si="9"/>
        <v>216528701.00899994</v>
      </c>
    </row>
    <row r="96" spans="1:26" x14ac:dyDescent="0.25">
      <c r="A96" s="43">
        <v>86</v>
      </c>
      <c r="B96" s="47" t="s">
        <v>100</v>
      </c>
      <c r="C96" s="50">
        <v>1343002</v>
      </c>
      <c r="D96" s="1">
        <f t="shared" si="10"/>
        <v>77355034.203999981</v>
      </c>
      <c r="E96" s="1">
        <v>77355034.203999981</v>
      </c>
      <c r="F96" s="1"/>
      <c r="G96" s="1">
        <f t="shared" si="8"/>
        <v>121645428.02000001</v>
      </c>
      <c r="H96" s="1">
        <f t="shared" si="13"/>
        <v>96639552.790000007</v>
      </c>
      <c r="I96" s="1">
        <v>15733216.779999999</v>
      </c>
      <c r="J96" s="1">
        <v>38089347.493499994</v>
      </c>
      <c r="K96" s="1">
        <v>1178021.0564999999</v>
      </c>
      <c r="L96" s="1">
        <v>31992371.317000002</v>
      </c>
      <c r="M96" s="1">
        <v>989454.78299999982</v>
      </c>
      <c r="N96" s="1">
        <v>8657141.3600000013</v>
      </c>
      <c r="O96" s="1">
        <v>6820227.0600000005</v>
      </c>
      <c r="P96" s="1">
        <v>12864545.949999999</v>
      </c>
      <c r="Q96" s="1">
        <v>5321102.22</v>
      </c>
      <c r="R96" s="1"/>
      <c r="S96" s="1">
        <f t="shared" si="11"/>
        <v>19421869.376000002</v>
      </c>
      <c r="T96" s="1">
        <v>10751974.687999999</v>
      </c>
      <c r="U96" s="1">
        <v>8669894.688000001</v>
      </c>
      <c r="V96" s="1">
        <v>5100104.5200000005</v>
      </c>
      <c r="W96" s="1">
        <f t="shared" si="12"/>
        <v>14866808.82</v>
      </c>
      <c r="X96" s="1">
        <v>14334412.82</v>
      </c>
      <c r="Y96" s="1">
        <v>532396</v>
      </c>
      <c r="Z96" s="46">
        <f t="shared" si="9"/>
        <v>238389244.93999997</v>
      </c>
    </row>
    <row r="97" spans="1:26" ht="31.5" x14ac:dyDescent="0.25">
      <c r="A97" s="43">
        <v>87</v>
      </c>
      <c r="B97" s="44" t="s">
        <v>101</v>
      </c>
      <c r="C97" s="50">
        <v>1343303</v>
      </c>
      <c r="D97" s="1">
        <f t="shared" si="10"/>
        <v>161959414.04999995</v>
      </c>
      <c r="E97" s="1">
        <v>161959414.04999995</v>
      </c>
      <c r="F97" s="1"/>
      <c r="G97" s="1">
        <f t="shared" si="8"/>
        <v>312750199.99666667</v>
      </c>
      <c r="H97" s="1">
        <f t="shared" si="13"/>
        <v>236038623.82999998</v>
      </c>
      <c r="I97" s="1">
        <v>39172978.199999996</v>
      </c>
      <c r="J97" s="1">
        <v>94989781.020999998</v>
      </c>
      <c r="K97" s="1">
        <v>2673421.5590000013</v>
      </c>
      <c r="L97" s="1">
        <v>76872268.732600018</v>
      </c>
      <c r="M97" s="1">
        <v>2289364.5273999902</v>
      </c>
      <c r="N97" s="1">
        <v>20040809.790000003</v>
      </c>
      <c r="O97" s="1">
        <v>17033738.399999999</v>
      </c>
      <c r="P97" s="1">
        <v>31677279.766666666</v>
      </c>
      <c r="Q97" s="1">
        <v>25303824</v>
      </c>
      <c r="R97" s="1">
        <v>2696734</v>
      </c>
      <c r="S97" s="1">
        <f t="shared" si="11"/>
        <v>57674032.415999994</v>
      </c>
      <c r="T97" s="1">
        <v>22844203.199999996</v>
      </c>
      <c r="U97" s="1">
        <v>34829829.215999998</v>
      </c>
      <c r="V97" s="1"/>
      <c r="W97" s="1">
        <f t="shared" si="12"/>
        <v>31383010.879999999</v>
      </c>
      <c r="X97" s="1">
        <v>29944218.879999999</v>
      </c>
      <c r="Y97" s="1">
        <v>1438792.0000000002</v>
      </c>
      <c r="Z97" s="46">
        <f t="shared" si="9"/>
        <v>563766657.34266663</v>
      </c>
    </row>
    <row r="98" spans="1:26" x14ac:dyDescent="0.25">
      <c r="A98" s="43">
        <v>88</v>
      </c>
      <c r="B98" s="44" t="s">
        <v>102</v>
      </c>
      <c r="C98" s="50">
        <v>1340011</v>
      </c>
      <c r="D98" s="1">
        <f t="shared" si="10"/>
        <v>61337260.292000003</v>
      </c>
      <c r="E98" s="1">
        <v>61337260.292000003</v>
      </c>
      <c r="F98" s="1"/>
      <c r="G98" s="1">
        <f t="shared" si="8"/>
        <v>102700703.59716664</v>
      </c>
      <c r="H98" s="1">
        <f t="shared" si="13"/>
        <v>83475994.560499981</v>
      </c>
      <c r="I98" s="1">
        <v>14033280.220000001</v>
      </c>
      <c r="J98" s="1">
        <v>34031046.070500001</v>
      </c>
      <c r="K98" s="1">
        <v>0</v>
      </c>
      <c r="L98" s="1">
        <v>27656614.042800002</v>
      </c>
      <c r="M98" s="1">
        <v>515883.76720000006</v>
      </c>
      <c r="N98" s="1">
        <v>7239170.46</v>
      </c>
      <c r="O98" s="1">
        <v>4385556.66</v>
      </c>
      <c r="P98" s="1">
        <v>10822170.316666666</v>
      </c>
      <c r="Q98" s="1">
        <v>4016982.06</v>
      </c>
      <c r="R98" s="1"/>
      <c r="S98" s="1">
        <f t="shared" si="11"/>
        <v>20108198.655999999</v>
      </c>
      <c r="T98" s="1"/>
      <c r="U98" s="1">
        <v>20108198.655999999</v>
      </c>
      <c r="V98" s="1"/>
      <c r="W98" s="1">
        <f t="shared" si="12"/>
        <v>13636946.469999999</v>
      </c>
      <c r="X98" s="1">
        <v>13370748.469999999</v>
      </c>
      <c r="Y98" s="1">
        <v>266198</v>
      </c>
      <c r="Z98" s="46">
        <f t="shared" si="9"/>
        <v>197783109.01516664</v>
      </c>
    </row>
    <row r="99" spans="1:26" ht="31.5" x14ac:dyDescent="0.25">
      <c r="A99" s="43">
        <v>89</v>
      </c>
      <c r="B99" s="47" t="s">
        <v>103</v>
      </c>
      <c r="C99" s="50">
        <v>1340013</v>
      </c>
      <c r="D99" s="1">
        <f t="shared" si="10"/>
        <v>82970217.086400002</v>
      </c>
      <c r="E99" s="1">
        <v>82970217.086400002</v>
      </c>
      <c r="F99" s="1"/>
      <c r="G99" s="1">
        <f t="shared" si="8"/>
        <v>182641326.00999999</v>
      </c>
      <c r="H99" s="1">
        <f t="shared" si="13"/>
        <v>135620755.63</v>
      </c>
      <c r="I99" s="1">
        <v>22681566.520000003</v>
      </c>
      <c r="J99" s="1">
        <v>55003350.8574</v>
      </c>
      <c r="K99" s="1">
        <v>1445964.3525999952</v>
      </c>
      <c r="L99" s="1">
        <v>43995996.982399993</v>
      </c>
      <c r="M99" s="52">
        <v>1156595.7776000001</v>
      </c>
      <c r="N99" s="1">
        <v>11337281.139999999</v>
      </c>
      <c r="O99" s="1">
        <v>12521290.84</v>
      </c>
      <c r="P99" s="1">
        <v>21847419.540000003</v>
      </c>
      <c r="Q99" s="1">
        <v>12651860.000000004</v>
      </c>
      <c r="R99" s="1"/>
      <c r="S99" s="1">
        <f t="shared" si="11"/>
        <v>46515181.43999999</v>
      </c>
      <c r="T99" s="1">
        <v>5375763.9935999988</v>
      </c>
      <c r="U99" s="1">
        <v>41139417.446399994</v>
      </c>
      <c r="V99" s="1"/>
      <c r="W99" s="1">
        <f t="shared" si="12"/>
        <v>21704349.379999995</v>
      </c>
      <c r="X99" s="1">
        <v>21542686.879999999</v>
      </c>
      <c r="Y99" s="1">
        <v>161662.49999999627</v>
      </c>
      <c r="Z99" s="46">
        <f t="shared" si="9"/>
        <v>333831073.91639996</v>
      </c>
    </row>
    <row r="100" spans="1:26" x14ac:dyDescent="0.25">
      <c r="A100" s="43">
        <v>90</v>
      </c>
      <c r="B100" s="47" t="s">
        <v>104</v>
      </c>
      <c r="C100" s="50">
        <v>1340014</v>
      </c>
      <c r="D100" s="1">
        <f t="shared" si="10"/>
        <v>328186193.13967204</v>
      </c>
      <c r="E100" s="1">
        <v>328186193.13967204</v>
      </c>
      <c r="F100" s="1"/>
      <c r="G100" s="1">
        <f t="shared" si="8"/>
        <v>291467587.72000003</v>
      </c>
      <c r="H100" s="1">
        <f t="shared" si="13"/>
        <v>195845396.03000003</v>
      </c>
      <c r="I100" s="1">
        <v>32094718.460000001</v>
      </c>
      <c r="J100" s="1">
        <v>77843819.0933</v>
      </c>
      <c r="K100" s="1">
        <v>2046409.7067000074</v>
      </c>
      <c r="L100" s="1">
        <v>64823065.832400002</v>
      </c>
      <c r="M100" s="1">
        <v>1678072.5776</v>
      </c>
      <c r="N100" s="1">
        <v>17359310.359999999</v>
      </c>
      <c r="O100" s="1">
        <v>16502404.880000001</v>
      </c>
      <c r="P100" s="1">
        <v>41243807.869999997</v>
      </c>
      <c r="Q100" s="1">
        <v>34375103.619999997</v>
      </c>
      <c r="R100" s="1">
        <v>3500875.32</v>
      </c>
      <c r="S100" s="1">
        <f t="shared" si="11"/>
        <v>87358068.295680001</v>
      </c>
      <c r="T100" s="1">
        <v>38352113.479679994</v>
      </c>
      <c r="U100" s="1">
        <v>49005954.816000007</v>
      </c>
      <c r="V100" s="1"/>
      <c r="W100" s="1">
        <f t="shared" si="12"/>
        <v>54447210.759999998</v>
      </c>
      <c r="X100" s="1">
        <v>54177773.160000004</v>
      </c>
      <c r="Y100" s="1">
        <v>269437.59999999404</v>
      </c>
      <c r="Z100" s="46">
        <f t="shared" si="9"/>
        <v>761459059.91535211</v>
      </c>
    </row>
    <row r="101" spans="1:26" ht="31.5" x14ac:dyDescent="0.25">
      <c r="A101" s="43">
        <v>91</v>
      </c>
      <c r="B101" s="47" t="s">
        <v>105</v>
      </c>
      <c r="C101" s="50">
        <v>1307014</v>
      </c>
      <c r="D101" s="1">
        <f t="shared" si="10"/>
        <v>0</v>
      </c>
      <c r="E101" s="1"/>
      <c r="F101" s="1"/>
      <c r="G101" s="1">
        <f t="shared" si="8"/>
        <v>38524006.399999999</v>
      </c>
      <c r="H101" s="1">
        <f t="shared" si="13"/>
        <v>0</v>
      </c>
      <c r="I101" s="1"/>
      <c r="J101" s="1"/>
      <c r="K101" s="1"/>
      <c r="L101" s="1">
        <v>0</v>
      </c>
      <c r="M101" s="1">
        <v>0</v>
      </c>
      <c r="N101" s="1"/>
      <c r="O101" s="1"/>
      <c r="P101" s="1"/>
      <c r="Q101" s="1">
        <v>38524006.399999999</v>
      </c>
      <c r="R101" s="1"/>
      <c r="S101" s="1">
        <f t="shared" si="11"/>
        <v>0</v>
      </c>
      <c r="T101" s="1"/>
      <c r="U101" s="1"/>
      <c r="V101" s="1"/>
      <c r="W101" s="1">
        <f t="shared" si="12"/>
        <v>0</v>
      </c>
      <c r="X101" s="1"/>
      <c r="Y101" s="1"/>
      <c r="Z101" s="46">
        <f t="shared" si="9"/>
        <v>38524006.399999999</v>
      </c>
    </row>
    <row r="102" spans="1:26" ht="18" customHeight="1" x14ac:dyDescent="0.25">
      <c r="A102" s="43">
        <v>92</v>
      </c>
      <c r="B102" s="44" t="s">
        <v>106</v>
      </c>
      <c r="C102" s="50">
        <v>1340006</v>
      </c>
      <c r="D102" s="1">
        <f t="shared" si="10"/>
        <v>118162918.94400002</v>
      </c>
      <c r="E102" s="1">
        <v>118162918.94400002</v>
      </c>
      <c r="F102" s="1"/>
      <c r="G102" s="1">
        <f t="shared" si="8"/>
        <v>153752469.80000001</v>
      </c>
      <c r="H102" s="1">
        <f t="shared" si="13"/>
        <v>124423640.88</v>
      </c>
      <c r="I102" s="1">
        <v>20648809.080000002</v>
      </c>
      <c r="J102" s="1">
        <v>50073864.576000005</v>
      </c>
      <c r="K102" s="1">
        <v>1316374.7839999986</v>
      </c>
      <c r="L102" s="1">
        <v>40694416.033399999</v>
      </c>
      <c r="M102" s="1">
        <v>1038336.8865999999</v>
      </c>
      <c r="N102" s="1">
        <v>10651839.52</v>
      </c>
      <c r="O102" s="1">
        <v>6579904.9000000004</v>
      </c>
      <c r="P102" s="1">
        <v>17733259.899999999</v>
      </c>
      <c r="Q102" s="1">
        <v>4963422.0000000037</v>
      </c>
      <c r="R102" s="1">
        <v>52242.12</v>
      </c>
      <c r="S102" s="1">
        <f t="shared" si="11"/>
        <v>31439347.430399999</v>
      </c>
      <c r="T102" s="1">
        <v>23644494.182399999</v>
      </c>
      <c r="U102" s="1">
        <v>7794853.2479999997</v>
      </c>
      <c r="V102" s="1"/>
      <c r="W102" s="1">
        <f t="shared" si="12"/>
        <v>25692763.139999997</v>
      </c>
      <c r="X102" s="1">
        <v>25423325.539999999</v>
      </c>
      <c r="Y102" s="1">
        <v>269437.59999999776</v>
      </c>
      <c r="Z102" s="46">
        <f t="shared" si="9"/>
        <v>329047499.31440002</v>
      </c>
    </row>
    <row r="103" spans="1:26" ht="30" customHeight="1" x14ac:dyDescent="0.25">
      <c r="A103" s="43">
        <v>93</v>
      </c>
      <c r="B103" s="44" t="s">
        <v>107</v>
      </c>
      <c r="C103" s="50">
        <v>6349008</v>
      </c>
      <c r="D103" s="1">
        <f t="shared" si="10"/>
        <v>58837567.74000001</v>
      </c>
      <c r="E103" s="1">
        <v>58837567.74000001</v>
      </c>
      <c r="F103" s="1"/>
      <c r="G103" s="1">
        <f t="shared" si="8"/>
        <v>19144208.57</v>
      </c>
      <c r="H103" s="1">
        <f t="shared" si="13"/>
        <v>15042040.379999999</v>
      </c>
      <c r="I103" s="1">
        <v>2341449.8400000003</v>
      </c>
      <c r="J103" s="1">
        <v>5731741.1743999999</v>
      </c>
      <c r="K103" s="1">
        <v>154316.59559999953</v>
      </c>
      <c r="L103" s="1">
        <v>5193802.4350000005</v>
      </c>
      <c r="M103" s="1">
        <v>141930.96499999901</v>
      </c>
      <c r="N103" s="1">
        <v>1478799.37</v>
      </c>
      <c r="O103" s="1">
        <v>1972335.94</v>
      </c>
      <c r="P103" s="1">
        <v>1525699.75</v>
      </c>
      <c r="Q103" s="1">
        <v>549869.30000000005</v>
      </c>
      <c r="R103" s="1">
        <v>54263.199999999997</v>
      </c>
      <c r="S103" s="1">
        <f t="shared" si="11"/>
        <v>9567695.1552000009</v>
      </c>
      <c r="T103" s="1">
        <v>4415069.568</v>
      </c>
      <c r="U103" s="1">
        <v>5152625.5872</v>
      </c>
      <c r="V103" s="1"/>
      <c r="W103" s="1">
        <f t="shared" si="12"/>
        <v>0</v>
      </c>
      <c r="X103" s="1"/>
      <c r="Y103" s="1"/>
      <c r="Z103" s="46">
        <f t="shared" si="9"/>
        <v>87549471.465200007</v>
      </c>
    </row>
    <row r="104" spans="1:26" ht="18" customHeight="1" x14ac:dyDescent="0.25">
      <c r="A104" s="43">
        <v>94</v>
      </c>
      <c r="B104" s="44" t="s">
        <v>108</v>
      </c>
      <c r="C104" s="50">
        <v>1340007</v>
      </c>
      <c r="D104" s="1">
        <f t="shared" si="10"/>
        <v>195018156.98232007</v>
      </c>
      <c r="E104" s="1">
        <v>195018156.98232007</v>
      </c>
      <c r="F104" s="1"/>
      <c r="G104" s="1">
        <f t="shared" si="8"/>
        <v>215850176.69999999</v>
      </c>
      <c r="H104" s="1">
        <f t="shared" si="13"/>
        <v>150779333.04999998</v>
      </c>
      <c r="I104" s="1">
        <v>24576156.32</v>
      </c>
      <c r="J104" s="1">
        <v>59497671.140999995</v>
      </c>
      <c r="K104" s="1">
        <v>1784837.8089999983</v>
      </c>
      <c r="L104" s="1">
        <v>49973856.547799997</v>
      </c>
      <c r="M104" s="1">
        <v>1423876.7722</v>
      </c>
      <c r="N104" s="1">
        <v>13522934.459999999</v>
      </c>
      <c r="O104" s="1">
        <v>15908134.680000002</v>
      </c>
      <c r="P104" s="1">
        <v>24934435.800000001</v>
      </c>
      <c r="Q104" s="1">
        <v>21564608.760000002</v>
      </c>
      <c r="R104" s="1">
        <v>2663664.41</v>
      </c>
      <c r="S104" s="1">
        <f t="shared" si="11"/>
        <v>35119904.601599991</v>
      </c>
      <c r="T104" s="1">
        <v>467900.15999999997</v>
      </c>
      <c r="U104" s="1">
        <v>34652004.441599995</v>
      </c>
      <c r="V104" s="1"/>
      <c r="W104" s="1">
        <f t="shared" si="12"/>
        <v>29067339.549999997</v>
      </c>
      <c r="X104" s="1">
        <v>28634014.449999999</v>
      </c>
      <c r="Y104" s="1">
        <v>433325.09999999776</v>
      </c>
      <c r="Z104" s="46">
        <f t="shared" si="9"/>
        <v>475055577.83392006</v>
      </c>
    </row>
    <row r="105" spans="1:26" ht="18" customHeight="1" x14ac:dyDescent="0.25">
      <c r="A105" s="43">
        <v>95</v>
      </c>
      <c r="B105" s="44" t="s">
        <v>109</v>
      </c>
      <c r="C105" s="50">
        <v>1304001</v>
      </c>
      <c r="D105" s="1">
        <f t="shared" si="10"/>
        <v>0</v>
      </c>
      <c r="E105" s="1"/>
      <c r="F105" s="1"/>
      <c r="G105" s="1">
        <f t="shared" si="8"/>
        <v>5222576.68</v>
      </c>
      <c r="H105" s="1">
        <f t="shared" si="13"/>
        <v>0</v>
      </c>
      <c r="I105" s="1"/>
      <c r="J105" s="1"/>
      <c r="K105" s="1"/>
      <c r="L105" s="1">
        <v>0</v>
      </c>
      <c r="M105" s="1">
        <v>0</v>
      </c>
      <c r="N105" s="1"/>
      <c r="O105" s="1"/>
      <c r="P105" s="1"/>
      <c r="Q105" s="1">
        <v>4885500.0599999996</v>
      </c>
      <c r="R105" s="1">
        <v>337076.62</v>
      </c>
      <c r="S105" s="1">
        <f t="shared" si="11"/>
        <v>0</v>
      </c>
      <c r="T105" s="1"/>
      <c r="U105" s="1"/>
      <c r="V105" s="1"/>
      <c r="W105" s="1">
        <f t="shared" si="12"/>
        <v>0</v>
      </c>
      <c r="X105" s="1"/>
      <c r="Y105" s="1"/>
      <c r="Z105" s="46">
        <f t="shared" si="9"/>
        <v>5222576.68</v>
      </c>
    </row>
    <row r="106" spans="1:26" ht="18" customHeight="1" x14ac:dyDescent="0.25">
      <c r="A106" s="43">
        <v>96</v>
      </c>
      <c r="B106" s="44" t="s">
        <v>110</v>
      </c>
      <c r="C106" s="50">
        <v>1343008</v>
      </c>
      <c r="D106" s="1">
        <f t="shared" si="10"/>
        <v>111001688.31359999</v>
      </c>
      <c r="E106" s="1">
        <v>111001688.31359999</v>
      </c>
      <c r="F106" s="1"/>
      <c r="G106" s="1">
        <f t="shared" si="8"/>
        <v>103004529.54000001</v>
      </c>
      <c r="H106" s="1">
        <f t="shared" si="13"/>
        <v>79606126.780000001</v>
      </c>
      <c r="I106" s="1">
        <v>13328710.24</v>
      </c>
      <c r="J106" s="1">
        <v>32268154.8882</v>
      </c>
      <c r="K106" s="1">
        <v>997984.17179999989</v>
      </c>
      <c r="L106" s="1">
        <v>25716068.146200001</v>
      </c>
      <c r="M106" s="1">
        <v>676040.95380000002</v>
      </c>
      <c r="N106" s="1">
        <v>6619168.3800000008</v>
      </c>
      <c r="O106" s="1">
        <v>5089934.76</v>
      </c>
      <c r="P106" s="1">
        <v>11349945</v>
      </c>
      <c r="Q106" s="1">
        <v>6958523</v>
      </c>
      <c r="R106" s="1"/>
      <c r="S106" s="1">
        <f t="shared" si="11"/>
        <v>26895628.032000002</v>
      </c>
      <c r="T106" s="1">
        <v>16162316.352</v>
      </c>
      <c r="U106" s="1">
        <v>10733311.680000002</v>
      </c>
      <c r="V106" s="1"/>
      <c r="W106" s="1">
        <f t="shared" si="12"/>
        <v>23932655.409999996</v>
      </c>
      <c r="X106" s="1">
        <v>23824880.41</v>
      </c>
      <c r="Y106" s="1">
        <v>107774.99999999627</v>
      </c>
      <c r="Z106" s="46">
        <f t="shared" si="9"/>
        <v>264834501.2956</v>
      </c>
    </row>
    <row r="107" spans="1:26" ht="18" customHeight="1" x14ac:dyDescent="0.25">
      <c r="A107" s="43">
        <v>97</v>
      </c>
      <c r="B107" s="47" t="s">
        <v>111</v>
      </c>
      <c r="C107" s="50">
        <v>1340010</v>
      </c>
      <c r="D107" s="1">
        <f t="shared" si="10"/>
        <v>191639446.37375996</v>
      </c>
      <c r="E107" s="1">
        <v>191639446.37375996</v>
      </c>
      <c r="F107" s="1"/>
      <c r="G107" s="1">
        <f t="shared" ref="G107:G117" si="14">SUM(H107,O107:R107)</f>
        <v>255664053.5167</v>
      </c>
      <c r="H107" s="1">
        <f t="shared" si="13"/>
        <v>218844767.19670001</v>
      </c>
      <c r="I107" s="1">
        <v>36676757.420000002</v>
      </c>
      <c r="J107" s="1">
        <v>89068962.916700006</v>
      </c>
      <c r="K107" s="1">
        <v>0</v>
      </c>
      <c r="L107" s="1">
        <v>72663285.142800018</v>
      </c>
      <c r="M107" s="1">
        <v>1384728.5871999899</v>
      </c>
      <c r="N107" s="1">
        <v>19051033.129999999</v>
      </c>
      <c r="O107" s="1">
        <v>7678894.6799999997</v>
      </c>
      <c r="P107" s="1">
        <v>22698194.84</v>
      </c>
      <c r="Q107" s="1">
        <v>6355126.6000000006</v>
      </c>
      <c r="R107" s="1">
        <v>87070.2</v>
      </c>
      <c r="S107" s="1">
        <f t="shared" si="11"/>
        <v>23947539.033600003</v>
      </c>
      <c r="T107" s="1">
        <v>10339775.8464</v>
      </c>
      <c r="U107" s="1">
        <v>13607763.187200001</v>
      </c>
      <c r="V107" s="1"/>
      <c r="W107" s="1">
        <f t="shared" si="12"/>
        <v>24520019.659999996</v>
      </c>
      <c r="X107" s="1">
        <v>24412244.619999997</v>
      </c>
      <c r="Y107" s="1">
        <v>107775.03999999999</v>
      </c>
      <c r="Z107" s="46">
        <f t="shared" ref="Z107:Z117" si="15">D107+G107+S107+V107+W107</f>
        <v>495771058.58405995</v>
      </c>
    </row>
    <row r="108" spans="1:26" ht="31.5" x14ac:dyDescent="0.25">
      <c r="A108" s="43">
        <v>98</v>
      </c>
      <c r="B108" s="44" t="s">
        <v>112</v>
      </c>
      <c r="C108" s="50">
        <v>1343004</v>
      </c>
      <c r="D108" s="1">
        <f t="shared" si="10"/>
        <v>129350825.01599997</v>
      </c>
      <c r="E108" s="1">
        <v>129350825.01599997</v>
      </c>
      <c r="F108" s="1"/>
      <c r="G108" s="1">
        <f t="shared" si="14"/>
        <v>183351571.11999997</v>
      </c>
      <c r="H108" s="1">
        <f t="shared" si="13"/>
        <v>140968350.45999998</v>
      </c>
      <c r="I108" s="1">
        <v>23450975.260000002</v>
      </c>
      <c r="J108" s="1">
        <v>56865806.661499992</v>
      </c>
      <c r="K108" s="1">
        <v>1442165.4984999953</v>
      </c>
      <c r="L108" s="1">
        <v>46019724.6664</v>
      </c>
      <c r="M108" s="1">
        <v>1192210.8435999998</v>
      </c>
      <c r="N108" s="1">
        <v>11997467.530000001</v>
      </c>
      <c r="O108" s="1">
        <v>9619620.9399999995</v>
      </c>
      <c r="P108" s="1">
        <v>25400217.199999999</v>
      </c>
      <c r="Q108" s="1">
        <v>7363382.5200000005</v>
      </c>
      <c r="R108" s="1"/>
      <c r="S108" s="1">
        <f t="shared" si="11"/>
        <v>16665513.446399998</v>
      </c>
      <c r="T108" s="1">
        <v>4040522.3039999995</v>
      </c>
      <c r="U108" s="1">
        <v>12624991.142399998</v>
      </c>
      <c r="V108" s="1"/>
      <c r="W108" s="1">
        <f t="shared" si="12"/>
        <v>26330117.389999997</v>
      </c>
      <c r="X108" s="1">
        <v>26060679.790000003</v>
      </c>
      <c r="Y108" s="1">
        <v>269437.59999999404</v>
      </c>
      <c r="Z108" s="46">
        <f t="shared" si="15"/>
        <v>355698026.97239989</v>
      </c>
    </row>
    <row r="109" spans="1:26" ht="31.5" x14ac:dyDescent="0.25">
      <c r="A109" s="43">
        <v>99</v>
      </c>
      <c r="B109" s="44" t="s">
        <v>113</v>
      </c>
      <c r="C109" s="50">
        <v>1343171</v>
      </c>
      <c r="D109" s="1">
        <f t="shared" si="10"/>
        <v>109190207.85119998</v>
      </c>
      <c r="E109" s="1">
        <v>109190207.85119998</v>
      </c>
      <c r="F109" s="1"/>
      <c r="G109" s="1">
        <f t="shared" si="14"/>
        <v>166931896.28600001</v>
      </c>
      <c r="H109" s="1">
        <f t="shared" si="13"/>
        <v>132544667.22000001</v>
      </c>
      <c r="I109" s="1">
        <v>21893629.680000003</v>
      </c>
      <c r="J109" s="1">
        <v>53168355.879400015</v>
      </c>
      <c r="K109" s="1">
        <v>1594944.4805999999</v>
      </c>
      <c r="L109" s="1">
        <v>43375237.315000005</v>
      </c>
      <c r="M109" s="1">
        <v>1140276.86499999</v>
      </c>
      <c r="N109" s="1">
        <v>11372223</v>
      </c>
      <c r="O109" s="1">
        <v>7649506.8660000004</v>
      </c>
      <c r="P109" s="1">
        <v>14767116.199999999</v>
      </c>
      <c r="Q109" s="1">
        <v>11970606</v>
      </c>
      <c r="R109" s="1"/>
      <c r="S109" s="1">
        <f t="shared" si="11"/>
        <v>12357334.079999998</v>
      </c>
      <c r="T109" s="1">
        <v>8399716.4159999993</v>
      </c>
      <c r="U109" s="1">
        <v>3957617.6639999994</v>
      </c>
      <c r="V109" s="1"/>
      <c r="W109" s="1">
        <f t="shared" si="12"/>
        <v>15933607.750000002</v>
      </c>
      <c r="X109" s="1">
        <v>15879720.250000002</v>
      </c>
      <c r="Y109" s="1">
        <v>53887.499999999971</v>
      </c>
      <c r="Z109" s="46">
        <f t="shared" si="15"/>
        <v>304413045.96719998</v>
      </c>
    </row>
    <row r="110" spans="1:26" ht="31.5" x14ac:dyDescent="0.25">
      <c r="A110" s="43">
        <v>100</v>
      </c>
      <c r="B110" s="44" t="s">
        <v>114</v>
      </c>
      <c r="C110" s="50">
        <v>1340003</v>
      </c>
      <c r="D110" s="1">
        <f t="shared" si="10"/>
        <v>7385396.3399999999</v>
      </c>
      <c r="E110" s="1">
        <v>7385396.3399999999</v>
      </c>
      <c r="F110" s="1"/>
      <c r="G110" s="1">
        <f t="shared" si="14"/>
        <v>38316249.61559999</v>
      </c>
      <c r="H110" s="1">
        <f t="shared" si="13"/>
        <v>35354116.395599999</v>
      </c>
      <c r="I110" s="1">
        <v>5983539.7000000002</v>
      </c>
      <c r="J110" s="1">
        <v>14491108.1863</v>
      </c>
      <c r="K110" s="1">
        <v>327364.04369999899</v>
      </c>
      <c r="L110" s="1">
        <v>11570115.845600002</v>
      </c>
      <c r="M110" s="1"/>
      <c r="N110" s="1">
        <v>2981988.6200000006</v>
      </c>
      <c r="O110" s="1">
        <v>785477.79999999993</v>
      </c>
      <c r="P110" s="1">
        <v>1359150.62</v>
      </c>
      <c r="Q110" s="1">
        <v>817504.8</v>
      </c>
      <c r="R110" s="1"/>
      <c r="S110" s="1">
        <f t="shared" si="11"/>
        <v>3767959.1039999998</v>
      </c>
      <c r="T110" s="1">
        <v>2282035.392</v>
      </c>
      <c r="U110" s="1">
        <v>1485923.7119999998</v>
      </c>
      <c r="V110" s="1"/>
      <c r="W110" s="1">
        <f t="shared" si="12"/>
        <v>2008449.1300000001</v>
      </c>
      <c r="X110" s="1">
        <v>1900674.09</v>
      </c>
      <c r="Y110" s="1">
        <v>107775.03999999999</v>
      </c>
      <c r="Z110" s="46">
        <f t="shared" si="15"/>
        <v>51478054.189599998</v>
      </c>
    </row>
    <row r="111" spans="1:26" ht="19.5" customHeight="1" x14ac:dyDescent="0.25">
      <c r="A111" s="43">
        <v>101</v>
      </c>
      <c r="B111" s="44" t="s">
        <v>115</v>
      </c>
      <c r="C111" s="50">
        <v>1340001</v>
      </c>
      <c r="D111" s="1">
        <f t="shared" si="10"/>
        <v>32466441.550000001</v>
      </c>
      <c r="E111" s="1">
        <v>32466441.550000001</v>
      </c>
      <c r="F111" s="1"/>
      <c r="G111" s="1">
        <f t="shared" si="14"/>
        <v>41231261.06666667</v>
      </c>
      <c r="H111" s="1">
        <f t="shared" si="13"/>
        <v>34597306.110000007</v>
      </c>
      <c r="I111" s="1">
        <v>5872680.7800000003</v>
      </c>
      <c r="J111" s="1">
        <v>14222626.833300002</v>
      </c>
      <c r="K111" s="1">
        <v>6.69999880483374E-3</v>
      </c>
      <c r="L111" s="1">
        <v>11355752.596800001</v>
      </c>
      <c r="M111" s="1">
        <v>219505.53320000001</v>
      </c>
      <c r="N111" s="1">
        <v>2926740.3600000003</v>
      </c>
      <c r="O111" s="1">
        <v>1481482.29</v>
      </c>
      <c r="P111" s="1">
        <v>2697976.6666666665</v>
      </c>
      <c r="Q111" s="53">
        <v>2454496</v>
      </c>
      <c r="R111" s="1"/>
      <c r="S111" s="1">
        <f t="shared" si="11"/>
        <v>16319616.684799999</v>
      </c>
      <c r="T111" s="1">
        <v>15956615.500799999</v>
      </c>
      <c r="U111" s="1">
        <v>363001.18400000001</v>
      </c>
      <c r="V111" s="1"/>
      <c r="W111" s="1">
        <f t="shared" si="12"/>
        <v>3153199.94</v>
      </c>
      <c r="X111" s="1">
        <v>3044664.92</v>
      </c>
      <c r="Y111" s="1">
        <v>108535.02</v>
      </c>
      <c r="Z111" s="46">
        <f t="shared" si="15"/>
        <v>93170519.241466671</v>
      </c>
    </row>
    <row r="112" spans="1:26" ht="19.5" customHeight="1" x14ac:dyDescent="0.25">
      <c r="A112" s="43">
        <v>102</v>
      </c>
      <c r="B112" s="44" t="s">
        <v>116</v>
      </c>
      <c r="C112" s="50">
        <v>1340012</v>
      </c>
      <c r="D112" s="1">
        <f t="shared" si="10"/>
        <v>84175392.372339994</v>
      </c>
      <c r="E112" s="1">
        <v>84175392.372339994</v>
      </c>
      <c r="F112" s="1"/>
      <c r="G112" s="1">
        <f t="shared" si="14"/>
        <v>140091574.62333336</v>
      </c>
      <c r="H112" s="1">
        <f t="shared" si="13"/>
        <v>120659764.92000002</v>
      </c>
      <c r="I112" s="1">
        <v>20221805.859999999</v>
      </c>
      <c r="J112" s="1">
        <v>48973749.813900001</v>
      </c>
      <c r="K112" s="1">
        <v>1120326.856099999</v>
      </c>
      <c r="L112" s="1">
        <v>39102044.575200006</v>
      </c>
      <c r="M112" s="1">
        <v>1163991.2748</v>
      </c>
      <c r="N112" s="1">
        <v>10077846.540000001</v>
      </c>
      <c r="O112" s="1">
        <v>4182283.5199999996</v>
      </c>
      <c r="P112" s="1">
        <v>7805526.1833333345</v>
      </c>
      <c r="Q112" s="1">
        <v>7444000.0000000009</v>
      </c>
      <c r="R112" s="1"/>
      <c r="S112" s="1">
        <f t="shared" si="11"/>
        <v>18627892.504000001</v>
      </c>
      <c r="T112" s="1">
        <v>11690634.758400001</v>
      </c>
      <c r="U112" s="1">
        <v>6937257.7456</v>
      </c>
      <c r="V112" s="1"/>
      <c r="W112" s="1">
        <f t="shared" si="12"/>
        <v>12353986.49</v>
      </c>
      <c r="X112" s="1">
        <v>12244150.17</v>
      </c>
      <c r="Y112" s="1">
        <v>109836.32</v>
      </c>
      <c r="Z112" s="46">
        <f t="shared" si="15"/>
        <v>255248845.98967338</v>
      </c>
    </row>
    <row r="113" spans="1:27" ht="19.5" customHeight="1" x14ac:dyDescent="0.25">
      <c r="A113" s="43">
        <v>103</v>
      </c>
      <c r="B113" s="44" t="s">
        <v>117</v>
      </c>
      <c r="C113" s="50">
        <v>2106184</v>
      </c>
      <c r="D113" s="1">
        <f t="shared" si="10"/>
        <v>0</v>
      </c>
      <c r="E113" s="1"/>
      <c r="F113" s="1"/>
      <c r="G113" s="1">
        <f t="shared" si="14"/>
        <v>0</v>
      </c>
      <c r="H113" s="1">
        <f t="shared" si="13"/>
        <v>0</v>
      </c>
      <c r="I113" s="1"/>
      <c r="J113" s="1"/>
      <c r="K113" s="1"/>
      <c r="L113" s="1">
        <v>0</v>
      </c>
      <c r="M113" s="1">
        <v>0</v>
      </c>
      <c r="N113" s="1"/>
      <c r="O113" s="1"/>
      <c r="P113" s="1"/>
      <c r="Q113" s="1"/>
      <c r="R113" s="1"/>
      <c r="S113" s="1">
        <f t="shared" si="11"/>
        <v>340167.25599999994</v>
      </c>
      <c r="T113" s="1">
        <v>340167.25599999994</v>
      </c>
      <c r="U113" s="1"/>
      <c r="V113" s="1"/>
      <c r="W113" s="1">
        <f t="shared" si="12"/>
        <v>0</v>
      </c>
      <c r="X113" s="1"/>
      <c r="Y113" s="1"/>
      <c r="Z113" s="46">
        <f t="shared" si="15"/>
        <v>340167.25599999994</v>
      </c>
    </row>
    <row r="114" spans="1:27" ht="19.5" customHeight="1" x14ac:dyDescent="0.25">
      <c r="A114" s="43">
        <v>104</v>
      </c>
      <c r="B114" s="44" t="s">
        <v>119</v>
      </c>
      <c r="C114" s="50"/>
      <c r="D114" s="1">
        <f t="shared" si="10"/>
        <v>0</v>
      </c>
      <c r="E114" s="1"/>
      <c r="F114" s="1"/>
      <c r="G114" s="1">
        <f t="shared" si="14"/>
        <v>1232118</v>
      </c>
      <c r="H114" s="1">
        <f t="shared" si="13"/>
        <v>0</v>
      </c>
      <c r="I114" s="1"/>
      <c r="J114" s="1"/>
      <c r="K114" s="1"/>
      <c r="L114" s="1">
        <v>0</v>
      </c>
      <c r="M114" s="1">
        <v>0</v>
      </c>
      <c r="N114" s="1"/>
      <c r="O114" s="1"/>
      <c r="P114" s="1"/>
      <c r="Q114" s="1"/>
      <c r="R114" s="1">
        <v>1232118</v>
      </c>
      <c r="S114" s="1">
        <f t="shared" si="11"/>
        <v>5807867.5199999996</v>
      </c>
      <c r="T114" s="1">
        <v>3379783.6800000002</v>
      </c>
      <c r="U114" s="1">
        <v>2428083.84</v>
      </c>
      <c r="V114" s="1"/>
      <c r="W114" s="1">
        <f t="shared" si="12"/>
        <v>0</v>
      </c>
      <c r="X114" s="1"/>
      <c r="Y114" s="1"/>
      <c r="Z114" s="46">
        <f t="shared" si="15"/>
        <v>7039985.5199999996</v>
      </c>
    </row>
    <row r="115" spans="1:27" ht="31.5" x14ac:dyDescent="0.25">
      <c r="A115" s="43">
        <v>105</v>
      </c>
      <c r="B115" s="44" t="s">
        <v>121</v>
      </c>
      <c r="C115" s="50"/>
      <c r="D115" s="1">
        <f t="shared" si="10"/>
        <v>0</v>
      </c>
      <c r="E115" s="1"/>
      <c r="F115" s="1"/>
      <c r="G115" s="1">
        <f t="shared" si="14"/>
        <v>0</v>
      </c>
      <c r="H115" s="1">
        <f t="shared" si="13"/>
        <v>0</v>
      </c>
      <c r="I115" s="1"/>
      <c r="J115" s="1"/>
      <c r="K115" s="1"/>
      <c r="L115" s="1">
        <v>0</v>
      </c>
      <c r="M115" s="1">
        <v>0</v>
      </c>
      <c r="N115" s="1"/>
      <c r="O115" s="1"/>
      <c r="P115" s="1"/>
      <c r="Q115" s="1"/>
      <c r="R115" s="1"/>
      <c r="S115" s="1">
        <f t="shared" si="11"/>
        <v>0</v>
      </c>
      <c r="T115" s="1"/>
      <c r="U115" s="1"/>
      <c r="V115" s="1"/>
      <c r="W115" s="1">
        <f t="shared" si="12"/>
        <v>0</v>
      </c>
      <c r="X115" s="1"/>
      <c r="Y115" s="1"/>
      <c r="Z115" s="46">
        <f t="shared" si="15"/>
        <v>0</v>
      </c>
    </row>
    <row r="116" spans="1:27" ht="22.5" customHeight="1" x14ac:dyDescent="0.25">
      <c r="A116" s="43">
        <v>106</v>
      </c>
      <c r="B116" s="44" t="s">
        <v>120</v>
      </c>
      <c r="C116" s="50"/>
      <c r="D116" s="1">
        <f t="shared" si="10"/>
        <v>0</v>
      </c>
      <c r="E116" s="1"/>
      <c r="F116" s="1"/>
      <c r="G116" s="1">
        <f t="shared" si="14"/>
        <v>85125.6</v>
      </c>
      <c r="H116" s="1">
        <f t="shared" si="13"/>
        <v>0</v>
      </c>
      <c r="I116" s="1"/>
      <c r="J116" s="1"/>
      <c r="K116" s="1"/>
      <c r="L116" s="1">
        <v>0</v>
      </c>
      <c r="M116" s="1">
        <v>0</v>
      </c>
      <c r="N116" s="1"/>
      <c r="O116" s="1"/>
      <c r="P116" s="1"/>
      <c r="Q116" s="1">
        <v>85125.6</v>
      </c>
      <c r="R116" s="1"/>
      <c r="S116" s="1">
        <f t="shared" si="11"/>
        <v>0</v>
      </c>
      <c r="T116" s="1"/>
      <c r="U116" s="1"/>
      <c r="V116" s="1"/>
      <c r="W116" s="1">
        <f t="shared" si="12"/>
        <v>0</v>
      </c>
      <c r="X116" s="1"/>
      <c r="Y116" s="1"/>
      <c r="Z116" s="46">
        <f t="shared" si="15"/>
        <v>85125.6</v>
      </c>
    </row>
    <row r="117" spans="1:27" ht="31.5" x14ac:dyDescent="0.25">
      <c r="A117" s="43">
        <v>107</v>
      </c>
      <c r="B117" s="44" t="s">
        <v>118</v>
      </c>
      <c r="C117" s="50">
        <v>2138207</v>
      </c>
      <c r="D117" s="1">
        <f t="shared" si="10"/>
        <v>0</v>
      </c>
      <c r="E117" s="1"/>
      <c r="F117" s="1">
        <v>0</v>
      </c>
      <c r="G117" s="1">
        <f t="shared" si="14"/>
        <v>0</v>
      </c>
      <c r="H117" s="1">
        <f t="shared" si="13"/>
        <v>0</v>
      </c>
      <c r="I117" s="1"/>
      <c r="J117" s="1"/>
      <c r="K117" s="1"/>
      <c r="L117" s="1">
        <v>0</v>
      </c>
      <c r="M117" s="1">
        <v>0</v>
      </c>
      <c r="N117" s="1"/>
      <c r="O117" s="1"/>
      <c r="P117" s="1"/>
      <c r="Q117" s="1"/>
      <c r="R117" s="1"/>
      <c r="S117" s="1">
        <f t="shared" si="11"/>
        <v>0</v>
      </c>
      <c r="T117" s="1"/>
      <c r="U117" s="1"/>
      <c r="V117" s="1"/>
      <c r="W117" s="1">
        <f t="shared" si="12"/>
        <v>0</v>
      </c>
      <c r="X117" s="1"/>
      <c r="Y117" s="1"/>
      <c r="Z117" s="46">
        <f t="shared" si="15"/>
        <v>0</v>
      </c>
    </row>
    <row r="118" spans="1:27" s="57" customFormat="1" x14ac:dyDescent="0.25">
      <c r="A118" s="54"/>
      <c r="B118" s="55" t="s">
        <v>10</v>
      </c>
      <c r="C118" s="55"/>
      <c r="D118" s="46">
        <f>SUM(D11:D117)</f>
        <v>11007992354.339626</v>
      </c>
      <c r="E118" s="46">
        <f>SUM(E11:E117)</f>
        <v>9888416954.8091793</v>
      </c>
      <c r="F118" s="46">
        <f>SUM(F11:F117)</f>
        <v>1119575399.5304496</v>
      </c>
      <c r="G118" s="46">
        <f>SUM(G11:G117)</f>
        <v>8501894567.2794342</v>
      </c>
      <c r="H118" s="46">
        <f t="shared" ref="H118:R118" si="16">SUM(H11:H117)</f>
        <v>4127196848.9401007</v>
      </c>
      <c r="I118" s="46">
        <f t="shared" si="16"/>
        <v>701148313.69999981</v>
      </c>
      <c r="J118" s="46">
        <f t="shared" si="16"/>
        <v>1678499690.8183002</v>
      </c>
      <c r="K118" s="46">
        <f t="shared" si="16"/>
        <v>38088696.311900012</v>
      </c>
      <c r="L118" s="46">
        <f>SUM(L11:L117)</f>
        <v>1329711796.7635999</v>
      </c>
      <c r="M118" s="46">
        <f>SUM(M11:M117)</f>
        <v>33696934.826299958</v>
      </c>
      <c r="N118" s="46">
        <f>SUM(N11:N117)</f>
        <v>346051416.52000004</v>
      </c>
      <c r="O118" s="46">
        <f t="shared" si="16"/>
        <v>481048332.1360001</v>
      </c>
      <c r="P118" s="46">
        <f t="shared" si="16"/>
        <v>878443774.2433331</v>
      </c>
      <c r="Q118" s="46">
        <f t="shared" si="16"/>
        <v>2170812682.1500001</v>
      </c>
      <c r="R118" s="46">
        <f t="shared" si="16"/>
        <v>844392929.81000018</v>
      </c>
      <c r="S118" s="46">
        <f>SUM(S11:S117)</f>
        <v>2300466036.9516802</v>
      </c>
      <c r="T118" s="46">
        <f t="shared" ref="T118:U118" si="17">SUM(T11:T117)</f>
        <v>757464462.07327986</v>
      </c>
      <c r="U118" s="46">
        <f t="shared" si="17"/>
        <v>1543001574.8783996</v>
      </c>
      <c r="V118" s="46">
        <f>SUM(V11:V117)</f>
        <v>451661728.19</v>
      </c>
      <c r="W118" s="46">
        <f>SUM(W11:W117)</f>
        <v>1472268268.0800006</v>
      </c>
      <c r="X118" s="46">
        <v>1462380590.6600003</v>
      </c>
      <c r="Y118" s="46">
        <v>12193657.519999994</v>
      </c>
      <c r="Z118" s="46">
        <f>SUM(Z11:Z117)</f>
        <v>23734282954.840748</v>
      </c>
      <c r="AA118" s="56"/>
    </row>
    <row r="119" spans="1:27" hidden="1" x14ac:dyDescent="0.25">
      <c r="D119" s="58">
        <v>10986704758.432274</v>
      </c>
      <c r="E119" s="58">
        <v>9867568874.2257786</v>
      </c>
      <c r="F119" s="58">
        <v>1119135884.2064998</v>
      </c>
      <c r="G119" s="58">
        <v>8534199901.8775339</v>
      </c>
      <c r="H119" s="58">
        <v>4134625021.2301993</v>
      </c>
      <c r="I119" s="58"/>
      <c r="J119" s="58"/>
      <c r="K119" s="58"/>
      <c r="L119" s="58"/>
      <c r="M119" s="58"/>
      <c r="N119" s="58"/>
      <c r="O119" s="58">
        <v>484185211.78400004</v>
      </c>
      <c r="P119" s="58">
        <v>897063042.9933331</v>
      </c>
      <c r="Q119" s="58">
        <v>2172853551.73</v>
      </c>
      <c r="R119" s="58">
        <v>845473074.14000034</v>
      </c>
      <c r="S119" s="58">
        <v>2287656617.0556803</v>
      </c>
      <c r="T119" s="58">
        <v>754050740.48927987</v>
      </c>
      <c r="U119" s="58">
        <v>1533605876.5663998</v>
      </c>
      <c r="V119" s="58">
        <v>451465946.28000003</v>
      </c>
      <c r="W119" s="58">
        <v>1474208218.8800004</v>
      </c>
      <c r="X119" s="58">
        <v>1462380590.6600003</v>
      </c>
      <c r="Y119" s="58">
        <v>12193657.519999994</v>
      </c>
      <c r="Z119" s="58">
        <v>23734235442.525494</v>
      </c>
    </row>
    <row r="120" spans="1:27" hidden="1" x14ac:dyDescent="0.25">
      <c r="D120" s="59">
        <f>D118-D119</f>
        <v>21287595.907352448</v>
      </c>
      <c r="E120" s="59">
        <f t="shared" ref="E120:Z120" si="18">E118-E119</f>
        <v>20848080.583400726</v>
      </c>
      <c r="F120" s="59">
        <f t="shared" si="18"/>
        <v>439515.32394981384</v>
      </c>
      <c r="G120" s="59">
        <f t="shared" si="18"/>
        <v>-32305334.598099709</v>
      </c>
      <c r="H120" s="59">
        <f t="shared" si="18"/>
        <v>-7428172.2900986671</v>
      </c>
      <c r="I120" s="59">
        <f t="shared" si="18"/>
        <v>701148313.69999981</v>
      </c>
      <c r="J120" s="59">
        <f t="shared" si="18"/>
        <v>1678499690.8183002</v>
      </c>
      <c r="K120" s="59">
        <f t="shared" si="18"/>
        <v>38088696.311900012</v>
      </c>
      <c r="L120" s="59">
        <f t="shared" si="18"/>
        <v>1329711796.7635999</v>
      </c>
      <c r="M120" s="59">
        <f t="shared" si="18"/>
        <v>33696934.826299958</v>
      </c>
      <c r="N120" s="59">
        <f t="shared" si="18"/>
        <v>346051416.52000004</v>
      </c>
      <c r="O120" s="59">
        <f t="shared" si="18"/>
        <v>-3136879.6479999423</v>
      </c>
      <c r="P120" s="59">
        <f t="shared" si="18"/>
        <v>-18619268.75</v>
      </c>
      <c r="Q120" s="59">
        <f t="shared" si="18"/>
        <v>-2040869.5799999237</v>
      </c>
      <c r="R120" s="59">
        <f t="shared" si="18"/>
        <v>-1080144.3300001621</v>
      </c>
      <c r="S120" s="59">
        <f t="shared" si="18"/>
        <v>12809419.895999908</v>
      </c>
      <c r="T120" s="59">
        <f t="shared" si="18"/>
        <v>3413721.5839999914</v>
      </c>
      <c r="U120" s="59">
        <f t="shared" si="18"/>
        <v>9395698.3119997978</v>
      </c>
      <c r="V120" s="59">
        <f t="shared" si="18"/>
        <v>195781.90999996662</v>
      </c>
      <c r="W120" s="59">
        <f t="shared" si="18"/>
        <v>-1939950.7999997139</v>
      </c>
      <c r="X120" s="59">
        <f t="shared" si="18"/>
        <v>0</v>
      </c>
      <c r="Y120" s="59">
        <f t="shared" si="18"/>
        <v>0</v>
      </c>
      <c r="Z120" s="59">
        <f t="shared" si="18"/>
        <v>47512.315254211426</v>
      </c>
    </row>
    <row r="121" spans="1:27" x14ac:dyDescent="0.25">
      <c r="M121" s="60"/>
    </row>
    <row r="122" spans="1:27" x14ac:dyDescent="0.25">
      <c r="Z122" s="59"/>
    </row>
    <row r="123" spans="1:27" x14ac:dyDescent="0.25">
      <c r="Z123" s="61"/>
    </row>
  </sheetData>
  <mergeCells count="28">
    <mergeCell ref="B4:W4"/>
    <mergeCell ref="R7:R9"/>
    <mergeCell ref="S7:S9"/>
    <mergeCell ref="T7:T9"/>
    <mergeCell ref="U7:U9"/>
    <mergeCell ref="W7:W9"/>
    <mergeCell ref="O7:O9"/>
    <mergeCell ref="P7:P9"/>
    <mergeCell ref="Q7:Q9"/>
    <mergeCell ref="J7:K7"/>
    <mergeCell ref="H7:H9"/>
    <mergeCell ref="L7:M7"/>
    <mergeCell ref="W1:Z2"/>
    <mergeCell ref="A6:A8"/>
    <mergeCell ref="B6:B9"/>
    <mergeCell ref="C6:C9"/>
    <mergeCell ref="D6:F6"/>
    <mergeCell ref="G6:R6"/>
    <mergeCell ref="S6:U6"/>
    <mergeCell ref="V6:V9"/>
    <mergeCell ref="W6:Y6"/>
    <mergeCell ref="Z6:Z9"/>
    <mergeCell ref="D7:D9"/>
    <mergeCell ref="E7:E9"/>
    <mergeCell ref="F7:F9"/>
    <mergeCell ref="G7:G9"/>
    <mergeCell ref="Y7:Y9"/>
    <mergeCell ref="X7:X9"/>
  </mergeCells>
  <pageMargins left="0" right="0" top="0.35433070866141736" bottom="0.19685039370078741" header="0.11811023622047245" footer="0.11811023622047245"/>
  <pageSetup paperSize="9" scale="75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2019-12-02T02:21:53Z</cp:lastPrinted>
  <dcterms:created xsi:type="dcterms:W3CDTF">2018-10-12T06:19:37Z</dcterms:created>
  <dcterms:modified xsi:type="dcterms:W3CDTF">2019-12-11T05:07:25Z</dcterms:modified>
</cp:coreProperties>
</file>